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2678B6D9-7630-463B-AE04-E901E6B05E48}" xr6:coauthVersionLast="47" xr6:coauthVersionMax="47" xr10:uidLastSave="{00000000-0000-0000-0000-000000000000}"/>
  <bookViews>
    <workbookView xWindow="-120" yWindow="-120" windowWidth="29040" windowHeight="1572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dXdata!$A$16:$AH$103</definedName>
    <definedName name="DATA" localSheetId="3">'dXdata - Annual'!$F$12:$I$46</definedName>
    <definedName name="DATA" localSheetId="2">'dXdata - Monthly'!$F$12:$CO$46</definedName>
    <definedName name="DATES" localSheetId="5">dXdata!$A$16:$A$103</definedName>
    <definedName name="DATES" localSheetId="3">'dXdata - Annual'!$F$12:$I$12</definedName>
    <definedName name="DATES" localSheetId="2">'dXdata - Monthly'!$F$12:$CO$12</definedName>
    <definedName name="IDS" localSheetId="5">dXdata!$B$7:$AH$7</definedName>
    <definedName name="IDS" localSheetId="3">'dXdata - Annual'!$B$7:$AH$7</definedName>
    <definedName name="IDS" localSheetId="2">'dXdata - Monthly'!$B$7:$AH$7</definedName>
    <definedName name="OBS" localSheetId="5">dXdata!$B$16:$AH$103</definedName>
    <definedName name="OBS" localSheetId="3">'dXdata - Annual'!$F$13:$I$46</definedName>
    <definedName name="OBS" localSheetId="2">'dXdata - Monthly'!$F$13:$CO$46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0" i="1" l="1"/>
  <c r="X5" i="1"/>
  <c r="X6" i="1"/>
  <c r="X7" i="1"/>
  <c r="X8" i="1"/>
  <c r="X9" i="1"/>
  <c r="X10" i="1"/>
  <c r="X11" i="1"/>
  <c r="X12" i="1"/>
  <c r="X14" i="1"/>
  <c r="X15" i="1"/>
  <c r="X17" i="1"/>
  <c r="X18" i="1"/>
  <c r="X19" i="1"/>
  <c r="X20" i="1"/>
  <c r="X21" i="1"/>
  <c r="X22" i="1"/>
  <c r="X24" i="1"/>
  <c r="X25" i="1"/>
  <c r="X26" i="1"/>
  <c r="X28" i="1"/>
  <c r="X29" i="1"/>
  <c r="X31" i="1"/>
  <c r="X32" i="1"/>
  <c r="X33" i="1"/>
  <c r="X34" i="1"/>
  <c r="X36" i="1"/>
  <c r="X37" i="1"/>
  <c r="X38" i="1"/>
  <c r="X39" i="1"/>
  <c r="W5" i="1"/>
  <c r="W6" i="1"/>
  <c r="W7" i="1"/>
  <c r="W8" i="1"/>
  <c r="W9" i="1"/>
  <c r="W10" i="1"/>
  <c r="W11" i="1"/>
  <c r="W12" i="1"/>
  <c r="W14" i="1"/>
  <c r="W15" i="1"/>
  <c r="W17" i="1"/>
  <c r="W18" i="1"/>
  <c r="W19" i="1"/>
  <c r="W20" i="1"/>
  <c r="W21" i="1"/>
  <c r="W22" i="1"/>
  <c r="W24" i="1"/>
  <c r="W25" i="1"/>
  <c r="W26" i="1"/>
  <c r="W28" i="1"/>
  <c r="W29" i="1"/>
  <c r="W30" i="1"/>
  <c r="W31" i="1"/>
  <c r="W32" i="1"/>
  <c r="W33" i="1"/>
  <c r="W34" i="1"/>
  <c r="W36" i="1"/>
  <c r="W37" i="1"/>
  <c r="W38" i="1"/>
  <c r="W39" i="1"/>
  <c r="V36" i="1"/>
  <c r="V37" i="1"/>
  <c r="V38" i="1"/>
  <c r="V39" i="1"/>
  <c r="V28" i="1"/>
  <c r="V29" i="1"/>
  <c r="V30" i="1"/>
  <c r="V31" i="1"/>
  <c r="V32" i="1"/>
  <c r="V33" i="1"/>
  <c r="V34" i="1"/>
  <c r="V24" i="1"/>
  <c r="V25" i="1"/>
  <c r="V26" i="1"/>
  <c r="V17" i="1"/>
  <c r="V18" i="1"/>
  <c r="V19" i="1"/>
  <c r="V20" i="1"/>
  <c r="V21" i="1"/>
  <c r="V22" i="1"/>
  <c r="V5" i="1"/>
  <c r="V6" i="1"/>
  <c r="V7" i="1"/>
  <c r="V8" i="1"/>
  <c r="V9" i="1"/>
  <c r="V10" i="1"/>
  <c r="V11" i="1"/>
  <c r="V12" i="1"/>
  <c r="V14" i="1"/>
  <c r="V15" i="1"/>
  <c r="Q14" i="1"/>
  <c r="T36" i="1"/>
  <c r="U36" i="1"/>
  <c r="T37" i="1"/>
  <c r="U37" i="1"/>
  <c r="T38" i="1"/>
  <c r="U38" i="1"/>
  <c r="T39" i="1"/>
  <c r="U39" i="1"/>
  <c r="T28" i="1"/>
  <c r="U28" i="1"/>
  <c r="T29" i="1"/>
  <c r="U29" i="1"/>
  <c r="T30" i="1"/>
  <c r="U30" i="1"/>
  <c r="T31" i="1"/>
  <c r="U31" i="1"/>
  <c r="T32" i="1"/>
  <c r="U32" i="1"/>
  <c r="T33" i="1"/>
  <c r="U33" i="1"/>
  <c r="T34" i="1"/>
  <c r="U34" i="1"/>
  <c r="S24" i="1"/>
  <c r="T24" i="1"/>
  <c r="U24" i="1"/>
  <c r="S25" i="1"/>
  <c r="T25" i="1"/>
  <c r="U25" i="1"/>
  <c r="S26" i="1"/>
  <c r="T26" i="1"/>
  <c r="U26" i="1"/>
  <c r="T17" i="1"/>
  <c r="U17" i="1"/>
  <c r="T18" i="1"/>
  <c r="U18" i="1"/>
  <c r="T19" i="1"/>
  <c r="U19" i="1"/>
  <c r="T20" i="1"/>
  <c r="U20" i="1"/>
  <c r="T21" i="1"/>
  <c r="U21" i="1"/>
  <c r="T22" i="1"/>
  <c r="U22" i="1"/>
  <c r="T14" i="1"/>
  <c r="U14" i="1"/>
  <c r="T15" i="1"/>
  <c r="U15" i="1"/>
  <c r="T5" i="1"/>
  <c r="U5" i="1"/>
  <c r="T6" i="1"/>
  <c r="U6" i="1"/>
  <c r="T7" i="1"/>
  <c r="U7" i="1"/>
  <c r="T8" i="1"/>
  <c r="U8" i="1"/>
  <c r="T9" i="1"/>
  <c r="U9" i="1"/>
  <c r="T10" i="1"/>
  <c r="U10" i="1"/>
  <c r="T11" i="1"/>
  <c r="U11" i="1"/>
  <c r="T12" i="1"/>
  <c r="U12" i="1"/>
  <c r="F28" i="1"/>
  <c r="Q36" i="1" l="1"/>
  <c r="R36" i="1"/>
  <c r="S36" i="1"/>
  <c r="Q37" i="1"/>
  <c r="R37" i="1"/>
  <c r="S37" i="1"/>
  <c r="Q38" i="1"/>
  <c r="R38" i="1"/>
  <c r="S38" i="1"/>
  <c r="Q39" i="1"/>
  <c r="R39" i="1"/>
  <c r="S39" i="1"/>
  <c r="R28" i="1"/>
  <c r="S28" i="1"/>
  <c r="R29" i="1"/>
  <c r="S29" i="1"/>
  <c r="R30" i="1"/>
  <c r="S30" i="1"/>
  <c r="R31" i="1"/>
  <c r="S31" i="1"/>
  <c r="R32" i="1"/>
  <c r="S32" i="1"/>
  <c r="R33" i="1"/>
  <c r="S33" i="1"/>
  <c r="R34" i="1"/>
  <c r="S34" i="1"/>
  <c r="R24" i="1"/>
  <c r="R25" i="1"/>
  <c r="R26" i="1"/>
  <c r="S17" i="1"/>
  <c r="S18" i="1"/>
  <c r="S19" i="1"/>
  <c r="S20" i="1"/>
  <c r="S21" i="1"/>
  <c r="S22" i="1"/>
  <c r="R14" i="1"/>
  <c r="S14" i="1"/>
  <c r="Q15" i="1"/>
  <c r="R15" i="1"/>
  <c r="S15" i="1"/>
  <c r="R5" i="1"/>
  <c r="S5" i="1"/>
  <c r="R6" i="1"/>
  <c r="S6" i="1"/>
  <c r="R7" i="1"/>
  <c r="S7" i="1"/>
  <c r="R8" i="1"/>
  <c r="S8" i="1"/>
  <c r="R9" i="1"/>
  <c r="S9" i="1"/>
  <c r="R10" i="1"/>
  <c r="S10" i="1"/>
  <c r="R11" i="1"/>
  <c r="S11" i="1"/>
  <c r="R12" i="1"/>
  <c r="S12" i="1"/>
  <c r="P36" i="1" l="1"/>
  <c r="P37" i="1"/>
  <c r="P38" i="1"/>
  <c r="P39" i="1"/>
  <c r="R17" i="1" l="1"/>
  <c r="R18" i="1"/>
  <c r="R19" i="1"/>
  <c r="R20" i="1"/>
  <c r="R21" i="1"/>
  <c r="R22" i="1"/>
  <c r="Q5" i="1"/>
  <c r="Q6" i="1"/>
  <c r="Q7" i="1"/>
  <c r="Q8" i="1"/>
  <c r="Q9" i="1"/>
  <c r="Q10" i="1"/>
  <c r="Q11" i="1"/>
  <c r="Q12" i="1"/>
  <c r="Q28" i="1"/>
  <c r="Q29" i="1"/>
  <c r="Q30" i="1"/>
  <c r="Q31" i="1"/>
  <c r="Q32" i="1"/>
  <c r="Q33" i="1"/>
  <c r="Q34" i="1"/>
  <c r="Q24" i="1"/>
  <c r="Q25" i="1"/>
  <c r="Q26" i="1"/>
  <c r="Q17" i="1"/>
  <c r="Q18" i="1"/>
  <c r="Q19" i="1"/>
  <c r="Q20" i="1"/>
  <c r="Q21" i="1"/>
  <c r="Q22" i="1"/>
  <c r="M36" i="1"/>
  <c r="N36" i="1"/>
  <c r="O36" i="1"/>
  <c r="M37" i="1"/>
  <c r="N37" i="1"/>
  <c r="O37" i="1"/>
  <c r="M38" i="1"/>
  <c r="N38" i="1"/>
  <c r="O38" i="1"/>
  <c r="M39" i="1"/>
  <c r="N39" i="1"/>
  <c r="O39" i="1"/>
  <c r="M28" i="1"/>
  <c r="N28" i="1"/>
  <c r="O28" i="1"/>
  <c r="P28" i="1"/>
  <c r="M29" i="1"/>
  <c r="N29" i="1"/>
  <c r="O29" i="1"/>
  <c r="P29" i="1"/>
  <c r="M30" i="1"/>
  <c r="N30" i="1"/>
  <c r="O30" i="1"/>
  <c r="P30" i="1"/>
  <c r="M31" i="1"/>
  <c r="N31" i="1"/>
  <c r="O31" i="1"/>
  <c r="P31" i="1"/>
  <c r="M32" i="1"/>
  <c r="N32" i="1"/>
  <c r="O32" i="1"/>
  <c r="P32" i="1"/>
  <c r="M33" i="1"/>
  <c r="N33" i="1"/>
  <c r="O33" i="1"/>
  <c r="P33" i="1"/>
  <c r="M34" i="1"/>
  <c r="N34" i="1"/>
  <c r="O34" i="1"/>
  <c r="P34" i="1"/>
  <c r="N24" i="1"/>
  <c r="O24" i="1"/>
  <c r="P24" i="1"/>
  <c r="N25" i="1"/>
  <c r="O25" i="1"/>
  <c r="P25" i="1"/>
  <c r="N26" i="1"/>
  <c r="O26" i="1"/>
  <c r="P26" i="1"/>
  <c r="N17" i="1"/>
  <c r="O17" i="1"/>
  <c r="P17" i="1"/>
  <c r="N18" i="1"/>
  <c r="O18" i="1"/>
  <c r="P18" i="1"/>
  <c r="N19" i="1"/>
  <c r="O19" i="1"/>
  <c r="P19" i="1"/>
  <c r="N20" i="1"/>
  <c r="O20" i="1"/>
  <c r="P20" i="1"/>
  <c r="N21" i="1"/>
  <c r="O21" i="1"/>
  <c r="P21" i="1"/>
  <c r="N22" i="1"/>
  <c r="O22" i="1"/>
  <c r="P22" i="1"/>
  <c r="P14" i="1"/>
  <c r="P15" i="1"/>
  <c r="M5" i="1"/>
  <c r="N5" i="1"/>
  <c r="O5" i="1"/>
  <c r="P5" i="1"/>
  <c r="M6" i="1"/>
  <c r="N6" i="1"/>
  <c r="O6" i="1"/>
  <c r="P6" i="1"/>
  <c r="M7" i="1"/>
  <c r="N7" i="1"/>
  <c r="O7" i="1"/>
  <c r="P7" i="1"/>
  <c r="M8" i="1"/>
  <c r="N8" i="1"/>
  <c r="O8" i="1"/>
  <c r="P8" i="1"/>
  <c r="M9" i="1"/>
  <c r="N9" i="1"/>
  <c r="O9" i="1"/>
  <c r="P9" i="1"/>
  <c r="M10" i="1"/>
  <c r="N10" i="1"/>
  <c r="O10" i="1"/>
  <c r="P10" i="1"/>
  <c r="M11" i="1"/>
  <c r="N11" i="1"/>
  <c r="O11" i="1"/>
  <c r="P11" i="1"/>
  <c r="M12" i="1"/>
  <c r="N12" i="1"/>
  <c r="O12" i="1"/>
  <c r="P12" i="1"/>
  <c r="O14" i="1"/>
  <c r="O15" i="1"/>
  <c r="N14" i="1"/>
  <c r="N15" i="1"/>
  <c r="L36" i="1"/>
  <c r="L37" i="1"/>
  <c r="L38" i="1"/>
  <c r="L39" i="1"/>
  <c r="L28" i="1"/>
  <c r="L29" i="1"/>
  <c r="L30" i="1"/>
  <c r="L31" i="1"/>
  <c r="L32" i="1"/>
  <c r="L33" i="1"/>
  <c r="L34" i="1"/>
  <c r="L24" i="1"/>
  <c r="M24" i="1"/>
  <c r="L25" i="1"/>
  <c r="M25" i="1"/>
  <c r="L26" i="1"/>
  <c r="M26" i="1"/>
  <c r="L17" i="1"/>
  <c r="M17" i="1"/>
  <c r="L18" i="1"/>
  <c r="M18" i="1"/>
  <c r="L19" i="1"/>
  <c r="M19" i="1"/>
  <c r="L20" i="1"/>
  <c r="M20" i="1"/>
  <c r="L21" i="1"/>
  <c r="M21" i="1"/>
  <c r="L22" i="1"/>
  <c r="M22" i="1"/>
  <c r="L14" i="1"/>
  <c r="M14" i="1"/>
  <c r="L15" i="1"/>
  <c r="M15" i="1"/>
  <c r="L5" i="1"/>
  <c r="L6" i="1"/>
  <c r="L7" i="1"/>
  <c r="L8" i="1"/>
  <c r="L9" i="1"/>
  <c r="L10" i="1"/>
  <c r="L11" i="1"/>
  <c r="L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5" i="1"/>
  <c r="J6" i="1"/>
  <c r="J7" i="1"/>
  <c r="J8" i="1"/>
  <c r="J9" i="1"/>
  <c r="J10" i="1"/>
  <c r="J11" i="1"/>
  <c r="J12" i="1"/>
  <c r="J14" i="1"/>
  <c r="J15" i="1"/>
  <c r="J17" i="1"/>
  <c r="J18" i="1"/>
  <c r="J19" i="1"/>
  <c r="J20" i="1"/>
  <c r="J21" i="1"/>
  <c r="J22" i="1"/>
  <c r="J24" i="1"/>
  <c r="J25" i="1"/>
  <c r="J26" i="1"/>
  <c r="J36" i="1"/>
  <c r="J37" i="1"/>
  <c r="J38" i="1"/>
  <c r="J39" i="1"/>
  <c r="J28" i="1"/>
  <c r="J29" i="1"/>
  <c r="J30" i="1"/>
  <c r="J31" i="1"/>
  <c r="J32" i="1"/>
  <c r="J33" i="1"/>
  <c r="J34"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<sst xmlns="http://schemas.openxmlformats.org/spreadsheetml/2006/main" count="655" uniqueCount="265">
  <si>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</si>
  <si>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</si>
  <si>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</si>
  <si>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</si>
  <si>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</si>
  <si>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</si>
  <si>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</si>
  <si>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</si>
  <si>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</si>
  <si>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</si>
  <si>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</si>
  <si>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</si>
  <si>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</si>
  <si>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</si>
  <si>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</si>
  <si>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</si>
  <si>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</si>
  <si>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</si>
  <si>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</si>
  <si>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</si>
  <si>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</si>
  <si>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</si>
  <si>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</si>
  <si>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</si>
  <si>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</si>
  <si>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</si>
  <si>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</si>
  <si>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</si>
  <si>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</si>
  <si>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</si>
  <si>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</si>
  <si>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</si>
  <si>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</si>
  <si>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</si>
  <si>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</si>
  <si>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</si>
  <si>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</si>
  <si>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</si>
  <si>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</si>
  <si>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</si>
  <si>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</si>
  <si>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</si>
  <si>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</si>
  <si>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</si>
  <si>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</si>
  <si>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AB - Retail Sales - Seasonally Adjusted (x1000)</t>
  </si>
  <si>
    <t>$</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</si>
  <si>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</si>
  <si>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</si>
  <si>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</si>
  <si>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</si>
  <si>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</si>
  <si>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</si>
  <si>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</si>
  <si>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</si>
  <si>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</si>
  <si>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</si>
  <si>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</si>
  <si>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</si>
  <si>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</si>
  <si>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</si>
  <si>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</si>
  <si>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</si>
  <si>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</si>
  <si>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</si>
  <si>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</si>
  <si>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</si>
  <si>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</si>
  <si>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</si>
  <si>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</si>
  <si>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</si>
  <si>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</si>
  <si>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</si>
  <si>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</si>
  <si>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</si>
  <si>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</si>
  <si>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</si>
  <si>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</si>
  <si>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</si>
  <si>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</si>
  <si>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</si>
  <si>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</si>
  <si>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</si>
  <si>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</si>
  <si>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</si>
  <si>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</si>
  <si>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</si>
  <si>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</si>
  <si>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</si>
  <si>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</si>
  <si>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</si>
  <si>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</si>
  <si>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</si>
  <si>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</si>
  <si>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</si>
  <si>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</si>
  <si>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</si>
  <si>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</si>
  <si>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</si>
  <si>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</si>
  <si>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</si>
  <si>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</si>
  <si>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</si>
  <si>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</si>
  <si>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</si>
  <si>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</si>
  <si>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</si>
  <si>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</si>
  <si>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</si>
  <si>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</si>
  <si>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</si>
  <si>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</si>
  <si>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</si>
  <si>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</si>
  <si>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</si>
  <si>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</si>
  <si>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</si>
  <si>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</si>
  <si>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</si>
  <si>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</si>
  <si>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</si>
  <si>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</si>
  <si>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</si>
  <si>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</si>
  <si>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</si>
  <si>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</si>
  <si>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</si>
  <si>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</si>
  <si>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</si>
  <si>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</si>
  <si>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</si>
  <si>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</si>
  <si>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</si>
  <si>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</si>
  <si>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</si>
  <si>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</si>
  <si>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</si>
  <si>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</si>
  <si>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</si>
  <si>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</si>
  <si>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</si>
  <si>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</si>
  <si>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</si>
  <si>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</si>
  <si>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</si>
  <si>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</si>
  <si>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</si>
  <si>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</si>
  <si>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</si>
  <si>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</si>
  <si>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</si>
  <si>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</si>
  <si>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</si>
  <si>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</si>
  <si>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</si>
  <si>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</si>
  <si>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</si>
  <si>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</si>
  <si>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</si>
  <si>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</si>
  <si>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</si>
  <si>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</si>
  <si>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</si>
  <si>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</si>
  <si>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</si>
  <si>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</si>
  <si>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</si>
  <si>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</si>
  <si>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</si>
  <si>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</si>
  <si>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</si>
  <si>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</si>
  <si>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</si>
  <si>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</si>
  <si>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</si>
  <si>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</si>
  <si>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</si>
  <si>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</si>
  <si>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</si>
  <si>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</si>
  <si>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</si>
  <si>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</si>
  <si>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</si>
  <si>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</si>
  <si>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</si>
  <si>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</si>
  <si>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</si>
  <si>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</si>
  <si>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</si>
  <si>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</si>
  <si>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</si>
  <si>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</si>
  <si>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</si>
  <si>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</si>
  <si>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</si>
  <si>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</si>
  <si>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</si>
  <si>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</si>
  <si>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</si>
  <si>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</si>
  <si>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</si>
  <si>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</si>
  <si>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</si>
  <si>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</si>
  <si>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</si>
  <si>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</si>
  <si>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</si>
  <si>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</si>
  <si>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</si>
  <si>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</si>
  <si>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</si>
  <si>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</si>
  <si>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</si>
  <si>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</si>
  <si>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</si>
  <si>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</si>
  <si>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</si>
  <si>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Manufacturing Sales - Alberta, seasonally adjusted ($billions)</t>
  </si>
  <si>
    <t xml:space="preserve">  Number of Business Bankruptcies - Alberta***</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</si>
  <si>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</si>
  <si>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</si>
  <si>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</si>
  <si>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</si>
  <si>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</si>
  <si>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</si>
  <si>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</si>
  <si>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</si>
  <si>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</si>
  <si>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</si>
  <si>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</si>
  <si>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</si>
  <si>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</si>
  <si>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</si>
  <si>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</si>
  <si>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</si>
  <si>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</si>
  <si>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</si>
  <si>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</si>
  <si>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</si>
  <si>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</si>
  <si>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</si>
  <si>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</si>
  <si>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</si>
  <si>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</si>
  <si>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</si>
  <si>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</si>
  <si>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</si>
  <si>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</si>
  <si>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t>Unemployment Rate - Canada (%)†</t>
  </si>
  <si>
    <t>Last  4</t>
  </si>
  <si>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</si>
  <si>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r>
      <t>Retail Sales - Alberta, seasonally adjusted ($billions)</t>
    </r>
    <r>
      <rPr>
        <vertAlign val="superscript"/>
        <sz val="10"/>
        <color theme="1"/>
        <rFont val="Arial"/>
        <family val="2"/>
      </rPr>
      <t xml:space="preserve"> Note 3</t>
    </r>
  </si>
  <si>
    <r>
      <t>Retail Sales - Calgary CER, seasonally adjusted ($billions)</t>
    </r>
    <r>
      <rPr>
        <vertAlign val="superscript"/>
        <sz val="10"/>
        <color theme="1"/>
        <rFont val="Arial"/>
        <family val="2"/>
      </rPr>
      <t xml:space="preserve"> Note 3</t>
    </r>
  </si>
  <si>
    <r>
      <t>City of Calgary Residential Sales-to-New Listings Ratio MLS</t>
    </r>
    <r>
      <rPr>
        <vertAlign val="superscript"/>
        <sz val="10"/>
        <color theme="1"/>
        <rFont val="Arial"/>
        <family val="2"/>
      </rPr>
      <t xml:space="preserve"> Note 4</t>
    </r>
    <r>
      <rPr>
        <sz val="10"/>
        <color theme="1"/>
        <rFont val="Arial"/>
        <family val="2"/>
      </rPr>
      <t xml:space="preserve"> </t>
    </r>
  </si>
  <si>
    <r>
      <t xml:space="preserve">City of Calgary Residential Unit Sales MLS </t>
    </r>
    <r>
      <rPr>
        <vertAlign val="superscript"/>
        <sz val="10"/>
        <color theme="1"/>
        <rFont val="Arial"/>
        <family val="2"/>
      </rPr>
      <t xml:space="preserve">Note 4 </t>
    </r>
  </si>
  <si>
    <r>
      <t>City of Calgary Residential Average Price MLS ($thousands)</t>
    </r>
    <r>
      <rPr>
        <vertAlign val="superscript"/>
        <sz val="10"/>
        <color theme="1"/>
        <rFont val="Arial"/>
        <family val="2"/>
      </rPr>
      <t xml:space="preserve"> Note 4</t>
    </r>
    <r>
      <rPr>
        <sz val="10"/>
        <color theme="1"/>
        <rFont val="Arial"/>
        <family val="2"/>
      </rPr>
      <t xml:space="preserve"> </t>
    </r>
  </si>
  <si>
    <t>Note 4. City of Calgary residential data from CREB.</t>
  </si>
  <si>
    <t>Note 3. As of the January 2023 reference period, Monthly Retail Trade Survey (MRTS) figures are now based on the North American Industry Classification System (NAICS) 2022 classification structure. This new classification structure has, in effect, broadened the scope of the MRTS results. Data has been revised from 2017 onward by Statistics Canada.</t>
  </si>
  <si>
    <t>† † Taken from Civic Census (every April); The monthly data between Aprils are estimates only. There was no Civic Census in 2020, the April 2022 and April 2023 values were generated from our population model (also published in our Spring 2023 Calgary and Region Economic Outlook).</t>
  </si>
  <si>
    <t>Note 5. The difference between February 2023 and March 2023 comes from the addition of petroleum products (NAICS code 412). In February 2023, oilseeds and grains (NAICS code 41112) were added.</t>
  </si>
  <si>
    <r>
      <t xml:space="preserve">  Wholesale Sales - Alberta, seasonally adjusted ($billions) </t>
    </r>
    <r>
      <rPr>
        <vertAlign val="superscript"/>
        <sz val="10"/>
        <color theme="1"/>
        <rFont val="Arial"/>
        <family val="2"/>
      </rPr>
      <t>Note 5</t>
    </r>
  </si>
  <si>
    <r>
      <t xml:space="preserve">  City of Calgary Total Value of Building Permits ($millions) </t>
    </r>
    <r>
      <rPr>
        <vertAlign val="superscript"/>
        <sz val="10"/>
        <color theme="1"/>
        <rFont val="Arial"/>
        <family val="2"/>
      </rPr>
      <t>Note 6</t>
    </r>
  </si>
  <si>
    <t>April 2024</t>
  </si>
  <si>
    <t xml:space="preserve">Note 6. The total values of building permits were updated to reflect the data revision provided by Business Planning &amp; Performance Measurement, The City of Calgary as of May 2, 2024. </t>
  </si>
  <si>
    <t>Updated by Corporate Economics on May 21,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</si>
</sst>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68">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pplyProtection="1">
      <alignment horizontal="center"/>
    </xf>
    <xf numFmtId="0" fontId="10" fillId="0" borderId="0" xfId="5" applyProtection="1"/>
    <xf numFmtId="0" fontId="12" fillId="7" borderId="17" xfId="5" applyFont="1" applyFill="1" applyBorder="1" applyAlignment="1" applyProtection="1">
      <alignment vertical="center"/>
    </xf>
    <xf numFmtId="0" fontId="13" fillId="7" borderId="17" xfId="5" applyFont="1" applyFill="1" applyBorder="1" applyAlignment="1" applyProtection="1">
      <alignment vertical="center"/>
    </xf>
    <xf numFmtId="0" fontId="14" fillId="7" borderId="17" xfId="5" applyFont="1" applyFill="1" applyBorder="1" applyAlignment="1" applyProtection="1">
      <alignment vertical="center"/>
    </xf>
    <xf numFmtId="0" fontId="15" fillId="7" borderId="17" xfId="5" applyFont="1" applyFill="1" applyBorder="1" applyAlignment="1" applyProtection="1">
      <alignment vertical="center"/>
    </xf>
    <xf numFmtId="0" fontId="16" fillId="7" borderId="17" xfId="5" applyFont="1" applyFill="1" applyBorder="1" applyAlignment="1" applyProtection="1">
      <alignment vertical="center"/>
    </xf>
    <xf numFmtId="0" fontId="17" fillId="8" borderId="0" xfId="5" applyFont="1" applyFill="1" applyAlignment="1" applyProtection="1">
      <alignment horizontal="right"/>
    </xf>
    <xf numFmtId="0" fontId="18" fillId="8" borderId="0" xfId="5" applyFont="1" applyFill="1" applyProtection="1"/>
    <xf numFmtId="0" fontId="5" fillId="8" borderId="0" xfId="4" applyFill="1" applyAlignment="1" applyProtection="1"/>
    <xf numFmtId="0" fontId="19" fillId="8" borderId="0" xfId="5" applyFont="1" applyFill="1" applyProtection="1"/>
    <xf numFmtId="0" fontId="20" fillId="8" borderId="0" xfId="5" applyFont="1" applyFill="1" applyProtection="1"/>
    <xf numFmtId="0" fontId="17" fillId="8" borderId="0" xfId="5" applyFont="1" applyFill="1" applyAlignment="1" applyProtection="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pplyProtection="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7"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3" fontId="27" fillId="9" borderId="10"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0" fontId="26" fillId="5" borderId="0" xfId="0" applyFont="1" applyFill="1" applyBorder="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3" fillId="5" borderId="0" xfId="0" applyFont="1" applyFill="1" applyAlignment="1">
      <alignment horizontal="left" vertical="center" wrapText="1"/>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Border="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3" fontId="10" fillId="9" borderId="10" xfId="1" applyNumberFormat="1" applyFont="1" applyFill="1" applyBorder="1" applyAlignment="1">
      <alignment horizontal="right" vertical="center"/>
    </xf>
    <xf numFmtId="3" fontId="10" fillId="9" borderId="11" xfId="1"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7" fillId="5" borderId="0" xfId="0" applyFont="1" applyFill="1" applyAlignment="1">
      <alignment vertical="center"/>
    </xf>
    <xf numFmtId="0" fontId="37" fillId="5" borderId="0" xfId="0" applyFont="1" applyFill="1" applyAlignment="1">
      <alignment horizontal="right" vertical="center"/>
    </xf>
    <xf numFmtId="167" fontId="27" fillId="5" borderId="0" xfId="0" applyNumberFormat="1" applyFont="1" applyFill="1" applyBorder="1" applyAlignment="1">
      <alignment horizontal="right" vertical="center"/>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165" fontId="27" fillId="5" borderId="20" xfId="3" applyNumberFormat="1" applyFont="1" applyFill="1" applyBorder="1" applyAlignment="1">
      <alignment horizontal="right" vertical="center"/>
    </xf>
    <xf numFmtId="165" fontId="27" fillId="9" borderId="9" xfId="3" applyNumberFormat="1" applyFont="1" applyFill="1" applyBorder="1" applyAlignment="1">
      <alignment horizontal="right" vertical="center"/>
    </xf>
    <xf numFmtId="167" fontId="27" fillId="5" borderId="9" xfId="0" applyNumberFormat="1" applyFont="1" applyFill="1" applyBorder="1" applyAlignment="1">
      <alignment horizontal="right" vertical="center"/>
    </xf>
    <xf numFmtId="3" fontId="10" fillId="9" borderId="9" xfId="0"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3" fontId="10" fillId="9" borderId="21" xfId="1" applyNumberFormat="1" applyFont="1" applyFill="1" applyBorder="1" applyAlignment="1">
      <alignment horizontal="right" vertical="center"/>
    </xf>
    <xf numFmtId="164" fontId="6" fillId="3" borderId="4" xfId="0" applyNumberFormat="1" applyFont="1" applyFill="1" applyBorder="1" applyAlignment="1">
      <alignment horizontal="center" vertical="center"/>
    </xf>
    <xf numFmtId="2" fontId="27" fillId="5" borderId="20" xfId="2" applyNumberFormat="1" applyFont="1" applyFill="1" applyBorder="1" applyAlignment="1">
      <alignment horizontal="right" vertical="center"/>
    </xf>
    <xf numFmtId="2" fontId="27" fillId="9" borderId="21" xfId="2" applyNumberFormat="1" applyFont="1" applyFill="1" applyBorder="1" applyAlignment="1">
      <alignment horizontal="right" vertical="center"/>
    </xf>
    <xf numFmtId="165" fontId="27" fillId="5" borderId="9" xfId="3" applyNumberFormat="1" applyFont="1" applyFill="1" applyBorder="1" applyAlignment="1">
      <alignment horizontal="right" vertical="center"/>
    </xf>
    <xf numFmtId="165" fontId="27" fillId="9" borderId="21" xfId="3" applyNumberFormat="1" applyFont="1" applyFill="1" applyBorder="1" applyAlignment="1">
      <alignment horizontal="right" vertical="center"/>
    </xf>
    <xf numFmtId="10" fontId="27" fillId="9" borderId="9" xfId="3" applyNumberFormat="1" applyFont="1" applyFill="1" applyBorder="1" applyAlignment="1">
      <alignment horizontal="right" vertical="center"/>
    </xf>
    <xf numFmtId="10" fontId="27" fillId="5" borderId="21" xfId="3"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9" xfId="2" applyNumberFormat="1" applyFont="1" applyFill="1" applyBorder="1" applyAlignment="1">
      <alignment horizontal="right" vertical="center"/>
    </xf>
    <xf numFmtId="3" fontId="27" fillId="5" borderId="9" xfId="2" applyNumberFormat="1" applyFont="1" applyFill="1" applyBorder="1" applyAlignment="1">
      <alignment horizontal="right" vertical="center"/>
    </xf>
    <xf numFmtId="0" fontId="27" fillId="9" borderId="9" xfId="2" applyNumberFormat="1" applyFont="1" applyFill="1" applyBorder="1" applyAlignment="1">
      <alignment horizontal="right" vertical="center"/>
    </xf>
    <xf numFmtId="171" fontId="27" fillId="9" borderId="9" xfId="2" applyNumberFormat="1" applyFont="1" applyFill="1" applyBorder="1" applyAlignment="1">
      <alignment horizontal="right" vertical="center"/>
    </xf>
    <xf numFmtId="171" fontId="27" fillId="5" borderId="21"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167" fontId="27" fillId="5" borderId="9" xfId="2" applyNumberFormat="1" applyFont="1" applyFill="1" applyBorder="1" applyAlignment="1">
      <alignment horizontal="right" vertical="center"/>
    </xf>
    <xf numFmtId="1" fontId="27" fillId="9" borderId="9" xfId="2" applyNumberFormat="1" applyFont="1" applyFill="1" applyBorder="1" applyAlignment="1">
      <alignment horizontal="right" vertical="center"/>
    </xf>
    <xf numFmtId="167" fontId="27" fillId="5" borderId="21" xfId="2" applyNumberFormat="1" applyFont="1" applyFill="1" applyBorder="1" applyAlignment="1">
      <alignment horizontal="right" vertical="center"/>
    </xf>
    <xf numFmtId="0" fontId="26" fillId="5" borderId="2" xfId="0" applyFont="1" applyFill="1" applyBorder="1" applyAlignment="1">
      <alignment vertical="center" wrapText="1"/>
    </xf>
    <xf numFmtId="0" fontId="26" fillId="5" borderId="3" xfId="0" applyFont="1" applyFill="1" applyBorder="1" applyAlignment="1">
      <alignment vertical="center" wrapText="1"/>
    </xf>
    <xf numFmtId="0" fontId="26" fillId="5" borderId="0" xfId="0" applyFont="1" applyFill="1" applyBorder="1" applyAlignment="1">
      <alignment vertical="center" wrapText="1"/>
    </xf>
    <xf numFmtId="0" fontId="26" fillId="5" borderId="2" xfId="0" applyFont="1" applyFill="1" applyBorder="1" applyAlignment="1">
      <alignment wrapText="1"/>
    </xf>
    <xf numFmtId="0" fontId="26" fillId="5" borderId="3" xfId="0" applyFont="1" applyFill="1" applyBorder="1" applyAlignment="1">
      <alignment wrapText="1"/>
    </xf>
    <xf numFmtId="0" fontId="26" fillId="5" borderId="16" xfId="0" applyFont="1" applyFill="1" applyBorder="1" applyAlignment="1">
      <alignment wrapText="1"/>
    </xf>
    <xf numFmtId="0" fontId="26" fillId="5" borderId="0" xfId="0" applyFont="1" applyFill="1" applyBorder="1" applyAlignment="1">
      <alignment wrapText="1"/>
    </xf>
    <xf numFmtId="0" fontId="26" fillId="5" borderId="9" xfId="0" applyFont="1" applyFill="1" applyBorder="1" applyAlignment="1">
      <alignment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11"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26" fillId="5" borderId="9" xfId="0" applyFont="1" applyFill="1" applyBorder="1" applyAlignment="1">
      <alignment vertical="center" wrapText="1"/>
    </xf>
    <xf numFmtId="49" fontId="8" fillId="5" borderId="0" xfId="0" quotePrefix="1" applyNumberFormat="1" applyFont="1" applyFill="1" applyAlignment="1">
      <alignment horizontal="left"/>
    </xf>
    <xf numFmtId="0" fontId="27" fillId="5" borderId="0" xfId="0" applyFont="1" applyFill="1" applyBorder="1"/>
    <xf numFmtId="0" fontId="27" fillId="5" borderId="0" xfId="0" applyFont="1" applyFill="1" applyBorder="1" applyAlignment="1">
      <alignment vertical="top"/>
    </xf>
    <xf numFmtId="0" fontId="27" fillId="5" borderId="0" xfId="0" applyFont="1" applyFill="1" applyBorder="1" applyAlignment="1">
      <alignment vertical="center"/>
    </xf>
    <xf numFmtId="0" fontId="26" fillId="5" borderId="0" xfId="0" applyFont="1" applyFill="1" applyBorder="1"/>
    <xf numFmtId="3" fontId="27" fillId="5" borderId="0" xfId="0" applyNumberFormat="1" applyFont="1" applyFill="1" applyBorder="1"/>
    <xf numFmtId="0" fontId="27" fillId="5" borderId="0" xfId="0" applyFont="1" applyFill="1" applyBorder="1" applyAlignment="1">
      <alignment horizontal="left"/>
    </xf>
    <xf numFmtId="0" fontId="37" fillId="5" borderId="0" xfId="0" applyFont="1" applyFill="1" applyAlignment="1">
      <alignment horizontal="left" vertical="center" wrapText="1"/>
    </xf>
    <xf numFmtId="0" fontId="4" fillId="5" borderId="0" xfId="0" applyFont="1" applyFill="1" applyBorder="1" applyAlignment="1">
      <alignment horizontal="left"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Program%20Files\EconData\AddIns\dxdata.xlam" TargetMode="External"/><Relationship Id="rId1" Type="http://schemas.openxmlformats.org/officeDocument/2006/relationships/externalLinkPath" Target="file:///C:\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Xdata"/>
    </sheetNames>
    <definedNames>
      <definedName name="CmdEditDxDataSheet"/>
      <definedName name="CmdUpdateDxDataSheet"/>
      <definedName name="OpenDxDocument"/>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Y59"/>
  <sheetViews>
    <sheetView tabSelected="1" topLeftCell="E1" zoomScale="85" zoomScaleNormal="85" workbookViewId="0">
      <selection activeCell="N10" sqref="N10"/>
    </sheetView>
  </sheetViews>
  <sheetFormatPr defaultColWidth="9.140625" defaultRowHeight="11.25" x14ac:dyDescent="0.2"/>
  <cols>
    <col min="1" max="1" width="5" style="9" hidden="1" customWidth="1"/>
    <col min="2" max="2" width="51.5703125" style="10" hidden="1" customWidth="1"/>
    <col min="3" max="3" width="13.85546875" style="11" hidden="1" customWidth="1"/>
    <col min="4" max="4" width="8" style="11" hidden="1" customWidth="1"/>
    <col min="5" max="5" width="62.7109375" style="12" customWidth="1"/>
    <col min="6" max="8" width="7.5703125" style="107" customWidth="1"/>
    <col min="9" max="24" width="7.85546875" style="107" customWidth="1"/>
    <col min="25" max="62" width="9.140625" style="13" customWidth="1"/>
    <col min="63" max="16384" width="9.140625" style="13"/>
  </cols>
  <sheetData>
    <row r="1" spans="1:25" ht="27" customHeight="1" x14ac:dyDescent="0.3">
      <c r="A1" s="1"/>
      <c r="B1" s="2"/>
      <c r="C1" s="3"/>
      <c r="D1" s="3"/>
      <c r="E1" s="258" t="s">
        <v>262</v>
      </c>
      <c r="F1" s="92"/>
      <c r="G1" s="92"/>
      <c r="H1" s="92"/>
      <c r="I1" s="92"/>
      <c r="J1" s="92"/>
      <c r="K1" s="92"/>
      <c r="L1" s="92"/>
      <c r="M1" s="92"/>
      <c r="N1" s="92"/>
      <c r="O1" s="92"/>
      <c r="P1" s="92"/>
      <c r="Q1" s="92"/>
      <c r="R1" s="92"/>
      <c r="S1" s="92"/>
      <c r="T1" s="92"/>
      <c r="U1" s="92"/>
      <c r="V1" s="92"/>
      <c r="W1" s="92"/>
      <c r="X1" s="92"/>
      <c r="Y1" s="8"/>
    </row>
    <row r="2" spans="1:25" ht="33.75" customHeight="1" thickBot="1" x14ac:dyDescent="0.25">
      <c r="A2" s="1"/>
      <c r="B2" s="2"/>
      <c r="C2" s="3"/>
      <c r="D2" s="3"/>
      <c r="E2" s="53" t="s">
        <v>0</v>
      </c>
      <c r="F2" s="92"/>
      <c r="G2" s="93"/>
      <c r="H2" s="93"/>
      <c r="I2" s="150"/>
      <c r="J2" s="150"/>
      <c r="K2" s="150"/>
      <c r="L2" s="150"/>
      <c r="M2" s="150"/>
      <c r="N2" s="150"/>
      <c r="O2" s="150"/>
      <c r="P2" s="150"/>
      <c r="Q2" s="150"/>
      <c r="R2" s="150"/>
      <c r="S2" s="150"/>
      <c r="T2" s="150"/>
      <c r="U2" s="150"/>
      <c r="V2" s="150"/>
      <c r="W2" s="150"/>
      <c r="X2" s="150" t="s">
        <v>264</v>
      </c>
      <c r="Y2" s="8"/>
    </row>
    <row r="3" spans="1:25" s="214" customFormat="1" ht="23.25" thickBot="1" x14ac:dyDescent="0.3">
      <c r="A3" s="4"/>
      <c r="B3" s="5" t="s">
        <v>1</v>
      </c>
      <c r="C3" s="6" t="s">
        <v>2</v>
      </c>
      <c r="D3" s="7" t="s">
        <v>3</v>
      </c>
      <c r="E3" s="55" t="s">
        <v>4</v>
      </c>
      <c r="F3" s="167">
        <v>2021</v>
      </c>
      <c r="G3" s="146">
        <v>2022</v>
      </c>
      <c r="H3" s="147">
        <v>2023</v>
      </c>
      <c r="I3" s="148">
        <v>44927</v>
      </c>
      <c r="J3" s="149">
        <v>44958</v>
      </c>
      <c r="K3" s="149">
        <v>44986</v>
      </c>
      <c r="L3" s="149">
        <v>45017</v>
      </c>
      <c r="M3" s="149">
        <v>45047</v>
      </c>
      <c r="N3" s="149">
        <v>45078</v>
      </c>
      <c r="O3" s="149">
        <v>45108</v>
      </c>
      <c r="P3" s="149">
        <v>45139</v>
      </c>
      <c r="Q3" s="149">
        <v>45170</v>
      </c>
      <c r="R3" s="149">
        <v>45200</v>
      </c>
      <c r="S3" s="149">
        <v>45231</v>
      </c>
      <c r="T3" s="149">
        <v>45261</v>
      </c>
      <c r="U3" s="148">
        <v>45292</v>
      </c>
      <c r="V3" s="149">
        <v>45323</v>
      </c>
      <c r="W3" s="149">
        <v>45352</v>
      </c>
      <c r="X3" s="227">
        <v>45383</v>
      </c>
      <c r="Y3" s="54"/>
    </row>
    <row r="4" spans="1:25" s="215" customFormat="1" ht="13.5" customHeight="1" thickBot="1" x14ac:dyDescent="0.25">
      <c r="A4" s="56"/>
      <c r="B4" s="57" t="s">
        <v>5</v>
      </c>
      <c r="C4" s="58"/>
      <c r="D4" s="59"/>
      <c r="E4" s="247" t="s">
        <v>5</v>
      </c>
      <c r="F4" s="248"/>
      <c r="G4" s="248"/>
      <c r="H4" s="249"/>
      <c r="I4" s="250"/>
      <c r="J4" s="250"/>
      <c r="K4" s="250"/>
      <c r="L4" s="250"/>
      <c r="M4" s="250"/>
      <c r="N4" s="250"/>
      <c r="O4" s="250"/>
      <c r="P4" s="250"/>
      <c r="Q4" s="250"/>
      <c r="R4" s="250"/>
      <c r="S4" s="250"/>
      <c r="T4" s="250"/>
      <c r="U4" s="250"/>
      <c r="V4" s="250"/>
      <c r="W4" s="250"/>
      <c r="X4" s="251"/>
      <c r="Y4" s="60"/>
    </row>
    <row r="5" spans="1:25" s="215" customFormat="1" ht="16.5" customHeight="1" x14ac:dyDescent="0.2">
      <c r="A5" s="108">
        <v>1</v>
      </c>
      <c r="B5" s="109" t="s">
        <v>6</v>
      </c>
      <c r="C5" s="110" t="s">
        <v>7</v>
      </c>
      <c r="D5" s="111"/>
      <c r="E5" s="120" t="s">
        <v>230</v>
      </c>
      <c r="F5" s="112">
        <f>'dXdata - Annual'!G16/100</f>
        <v>0.09</v>
      </c>
      <c r="G5" s="112">
        <f>'dXdata - Annual'!H16/100</f>
        <v>0.06</v>
      </c>
      <c r="H5" s="213">
        <f>'dXdata - Annual'!I16/100</f>
        <v>0.06</v>
      </c>
      <c r="I5" s="113">
        <f>'dXdata - Monthly'!BZ16/100</f>
        <v>6.4000000000000001E-2</v>
      </c>
      <c r="J5" s="114">
        <f>'dXdata - Monthly'!CA16/100</f>
        <v>6.7000000000000004E-2</v>
      </c>
      <c r="K5" s="114">
        <f>'dXdata - Monthly'!CB16/100</f>
        <v>7.0000000000000007E-2</v>
      </c>
      <c r="L5" s="114">
        <f>'dXdata - Monthly'!CC16/100</f>
        <v>6.4000000000000001E-2</v>
      </c>
      <c r="M5" s="114">
        <f>'dXdata - Monthly'!CD16/100</f>
        <v>0.06</v>
      </c>
      <c r="N5" s="114">
        <f>'dXdata - Monthly'!CE16/100</f>
        <v>5.7999999999999996E-2</v>
      </c>
      <c r="O5" s="114">
        <f>'dXdata - Monthly'!CF16/100</f>
        <v>6.0999999999999999E-2</v>
      </c>
      <c r="P5" s="114">
        <f>'dXdata - Monthly'!CG16/100</f>
        <v>0.06</v>
      </c>
      <c r="Q5" s="114">
        <f>'dXdata - Monthly'!CH16/100</f>
        <v>0.06</v>
      </c>
      <c r="R5" s="114">
        <f>'dXdata - Monthly'!CI16/100</f>
        <v>5.5E-2</v>
      </c>
      <c r="S5" s="114">
        <f>'dXdata - Monthly'!CJ16/100</f>
        <v>5.4000000000000006E-2</v>
      </c>
      <c r="T5" s="114">
        <f>'dXdata - Monthly'!CK16/100</f>
        <v>5.2000000000000005E-2</v>
      </c>
      <c r="U5" s="113">
        <f>'dXdata - Monthly'!CL16/100</f>
        <v>5.7000000000000002E-2</v>
      </c>
      <c r="V5" s="114">
        <f>'dXdata - Monthly'!CM16/100</f>
        <v>6.3E-2</v>
      </c>
      <c r="W5" s="114">
        <f>'dXdata - Monthly'!CN16/100</f>
        <v>7.0000000000000007E-2</v>
      </c>
      <c r="X5" s="221">
        <f>'dXdata - Monthly'!CO16/100</f>
        <v>7.9000000000000001E-2</v>
      </c>
      <c r="Y5" s="259"/>
    </row>
    <row r="6" spans="1:25" s="215" customFormat="1" ht="16.5" customHeight="1" x14ac:dyDescent="0.2">
      <c r="A6" s="62">
        <v>2</v>
      </c>
      <c r="B6" s="63" t="s">
        <v>8</v>
      </c>
      <c r="C6" s="64" t="s">
        <v>9</v>
      </c>
      <c r="D6" s="65"/>
      <c r="E6" s="74" t="s">
        <v>248</v>
      </c>
      <c r="F6" s="95">
        <f>'dXdata - Annual'!G17/100</f>
        <v>7.4999999999999997E-2</v>
      </c>
      <c r="G6" s="95">
        <f>'dXdata - Annual'!H17/100</f>
        <v>5.2999999999999999E-2</v>
      </c>
      <c r="H6" s="95">
        <f>'dXdata - Annual'!I17/100</f>
        <v>5.4000000000000006E-2</v>
      </c>
      <c r="I6" s="96">
        <f>'dXdata - Monthly'!BZ17/100</f>
        <v>4.9000000000000002E-2</v>
      </c>
      <c r="J6" s="97">
        <f>'dXdata - Monthly'!CA17/100</f>
        <v>5.0999999999999997E-2</v>
      </c>
      <c r="K6" s="97">
        <f>'dXdata - Monthly'!CB17/100</f>
        <v>5.4000000000000006E-2</v>
      </c>
      <c r="L6" s="97">
        <f>'dXdata - Monthly'!CC17/100</f>
        <v>5.2999999999999999E-2</v>
      </c>
      <c r="M6" s="97">
        <f>'dXdata - Monthly'!CD17/100</f>
        <v>5.2999999999999999E-2</v>
      </c>
      <c r="N6" s="97">
        <f>'dXdata - Monthly'!CE17/100</f>
        <v>5.2000000000000005E-2</v>
      </c>
      <c r="O6" s="97">
        <f>'dXdata - Monthly'!CF17/100</f>
        <v>5.4000000000000006E-2</v>
      </c>
      <c r="P6" s="97">
        <f>'dXdata - Monthly'!CG17/100</f>
        <v>5.7999999999999996E-2</v>
      </c>
      <c r="Q6" s="97">
        <f>'dXdata - Monthly'!CH17/100</f>
        <v>5.7999999999999996E-2</v>
      </c>
      <c r="R6" s="97">
        <f>'dXdata - Monthly'!CI17/100</f>
        <v>5.5999999999999994E-2</v>
      </c>
      <c r="S6" s="97">
        <f>'dXdata - Monthly'!CJ17/100</f>
        <v>5.2999999999999999E-2</v>
      </c>
      <c r="T6" s="97">
        <f>'dXdata - Monthly'!CK17/100</f>
        <v>5.2999999999999999E-2</v>
      </c>
      <c r="U6" s="96">
        <f>'dXdata - Monthly'!CL17/100</f>
        <v>5.5999999999999994E-2</v>
      </c>
      <c r="V6" s="97">
        <f>'dXdata - Monthly'!CM17/100</f>
        <v>5.7999999999999996E-2</v>
      </c>
      <c r="W6" s="97">
        <f>'dXdata - Monthly'!CN17/100</f>
        <v>6.2E-2</v>
      </c>
      <c r="X6" s="222">
        <f>'dXdata - Monthly'!CO17/100</f>
        <v>6.2E-2</v>
      </c>
      <c r="Y6" s="259"/>
    </row>
    <row r="7" spans="1:25" s="215" customFormat="1" ht="16.5" customHeight="1" x14ac:dyDescent="0.2">
      <c r="A7" s="108">
        <v>3</v>
      </c>
      <c r="B7" s="109" t="s">
        <v>10</v>
      </c>
      <c r="C7" s="110" t="s">
        <v>11</v>
      </c>
      <c r="D7" s="111"/>
      <c r="E7" s="120" t="s">
        <v>231</v>
      </c>
      <c r="F7" s="115">
        <f>'dXdata - Annual'!G18</f>
        <v>870.1</v>
      </c>
      <c r="G7" s="115">
        <f>'dXdata - Annual'!H18</f>
        <v>933.9</v>
      </c>
      <c r="H7" s="115">
        <f>'dXdata - Annual'!I18</f>
        <v>957.7</v>
      </c>
      <c r="I7" s="115">
        <f>'dXdata - Monthly'!BZ18</f>
        <v>923.5</v>
      </c>
      <c r="J7" s="212">
        <f>'dXdata - Monthly'!CA18</f>
        <v>914.3</v>
      </c>
      <c r="K7" s="212">
        <f>'dXdata - Monthly'!CB18</f>
        <v>916.3</v>
      </c>
      <c r="L7" s="212">
        <f>'dXdata - Monthly'!CC18</f>
        <v>931.9</v>
      </c>
      <c r="M7" s="212">
        <f>'dXdata - Monthly'!CD18</f>
        <v>946.9</v>
      </c>
      <c r="N7" s="212">
        <f>'dXdata - Monthly'!CE18</f>
        <v>966</v>
      </c>
      <c r="O7" s="212">
        <f>'dXdata - Monthly'!CF18</f>
        <v>977.5</v>
      </c>
      <c r="P7" s="212">
        <f>'dXdata - Monthly'!CG18</f>
        <v>990.7</v>
      </c>
      <c r="Q7" s="212">
        <f>'dXdata - Monthly'!CH18</f>
        <v>983.4</v>
      </c>
      <c r="R7" s="212">
        <f>'dXdata - Monthly'!CI18</f>
        <v>975.6</v>
      </c>
      <c r="S7" s="212">
        <f>'dXdata - Monthly'!CJ18</f>
        <v>965.2</v>
      </c>
      <c r="T7" s="212">
        <f>'dXdata - Monthly'!CK18</f>
        <v>965</v>
      </c>
      <c r="U7" s="115">
        <f>'dXdata - Monthly'!CL18</f>
        <v>968.5</v>
      </c>
      <c r="V7" s="212">
        <f>'dXdata - Monthly'!CM18</f>
        <v>963.6</v>
      </c>
      <c r="W7" s="212">
        <f>'dXdata - Monthly'!CN18</f>
        <v>971.2</v>
      </c>
      <c r="X7" s="223">
        <f>'dXdata - Monthly'!CO18</f>
        <v>977.3</v>
      </c>
      <c r="Y7" s="259"/>
    </row>
    <row r="8" spans="1:25" s="216" customFormat="1" ht="31.5" customHeight="1" x14ac:dyDescent="0.2">
      <c r="A8" s="62">
        <v>4</v>
      </c>
      <c r="B8" s="66" t="s">
        <v>12</v>
      </c>
      <c r="C8" s="66" t="s">
        <v>13</v>
      </c>
      <c r="D8" s="67"/>
      <c r="E8" s="74" t="s">
        <v>232</v>
      </c>
      <c r="F8" s="98">
        <f>'dXdata - Annual'!G19</f>
        <v>163443.33333333334</v>
      </c>
      <c r="G8" s="98">
        <f>'dXdata - Annual'!H19</f>
        <v>52986.666666666664</v>
      </c>
      <c r="H8" s="98">
        <f>'dXdata - Annual'!I19</f>
        <v>45234.166666666664</v>
      </c>
      <c r="I8" s="198">
        <f>'dXdata - Monthly'!BZ19</f>
        <v>42280</v>
      </c>
      <c r="J8" s="199">
        <f>'dXdata - Monthly'!CA19</f>
        <v>41010</v>
      </c>
      <c r="K8" s="199">
        <f>'dXdata - Monthly'!CB19</f>
        <v>40540</v>
      </c>
      <c r="L8" s="199">
        <f>'dXdata - Monthly'!CC19</f>
        <v>40510</v>
      </c>
      <c r="M8" s="199">
        <f>'dXdata - Monthly'!CD19</f>
        <v>41630</v>
      </c>
      <c r="N8" s="199">
        <f>'dXdata - Monthly'!CE19</f>
        <v>44790</v>
      </c>
      <c r="O8" s="199">
        <f>'dXdata - Monthly'!CF19</f>
        <v>45230</v>
      </c>
      <c r="P8" s="199">
        <f>'dXdata - Monthly'!CG19</f>
        <v>47430</v>
      </c>
      <c r="Q8" s="199">
        <f>'dXdata - Monthly'!CH19</f>
        <v>47840</v>
      </c>
      <c r="R8" s="199">
        <f>'dXdata - Monthly'!CI19</f>
        <v>48430</v>
      </c>
      <c r="S8" s="199">
        <f>'dXdata - Monthly'!CJ19</f>
        <v>50910</v>
      </c>
      <c r="T8" s="199">
        <f>'dXdata - Monthly'!CK19</f>
        <v>52210</v>
      </c>
      <c r="U8" s="198">
        <f>'dXdata - Monthly'!CL19</f>
        <v>54010</v>
      </c>
      <c r="V8" s="199">
        <f>'dXdata - Monthly'!CM19</f>
        <v>53840</v>
      </c>
      <c r="W8" s="199" t="e">
        <f>'dXdata - Monthly'!CN19</f>
        <v>#N/A</v>
      </c>
      <c r="X8" s="224" t="e">
        <f>'dXdata - Monthly'!CO19</f>
        <v>#N/A</v>
      </c>
      <c r="Y8" s="260"/>
    </row>
    <row r="9" spans="1:25" s="215" customFormat="1" ht="16.5" customHeight="1" x14ac:dyDescent="0.2">
      <c r="A9" s="108">
        <v>5</v>
      </c>
      <c r="B9" s="109" t="s">
        <v>14</v>
      </c>
      <c r="C9" s="110" t="s">
        <v>15</v>
      </c>
      <c r="D9" s="111"/>
      <c r="E9" s="120" t="s">
        <v>233</v>
      </c>
      <c r="F9" s="112">
        <f>'dXdata - Annual'!G20/100</f>
        <v>1.0177566536012264</v>
      </c>
      <c r="G9" s="112">
        <f>'dXdata - Annual'!H20/100</f>
        <v>-0.67581016866192156</v>
      </c>
      <c r="H9" s="112">
        <f>'dXdata - Annual'!I20/100</f>
        <v>-0.14631039255158529</v>
      </c>
      <c r="I9" s="200">
        <f>'dXdata - Monthly'!BZ20/100</f>
        <v>-0.38448100160139753</v>
      </c>
      <c r="J9" s="201">
        <f>'dXdata - Monthly'!CA20/100</f>
        <v>-0.35427491733585259</v>
      </c>
      <c r="K9" s="201">
        <f>'dXdata - Monthly'!CB20/100</f>
        <v>-0.30936967632027257</v>
      </c>
      <c r="L9" s="201">
        <f>'dXdata - Monthly'!CC20/100</f>
        <v>-0.26890452986825486</v>
      </c>
      <c r="M9" s="201">
        <f>'dXdata - Monthly'!CD20/100</f>
        <v>-0.21185157137447941</v>
      </c>
      <c r="N9" s="201">
        <f>'dXdata - Monthly'!CE20/100</f>
        <v>-0.14392201834862384</v>
      </c>
      <c r="O9" s="201">
        <f>'dXdata - Monthly'!CF20/100</f>
        <v>-0.10630310215372452</v>
      </c>
      <c r="P9" s="201">
        <f>'dXdata - Monthly'!CG20/100</f>
        <v>-5.7619709914563888E-2</v>
      </c>
      <c r="Q9" s="201">
        <f>'dXdata - Monthly'!CH20/100</f>
        <v>6.274837900019925E-4</v>
      </c>
      <c r="R9" s="201">
        <f>'dXdata - Monthly'!CI20/100</f>
        <v>3.7267080745341685E-2</v>
      </c>
      <c r="S9" s="201">
        <f>'dXdata - Monthly'!CJ20/100</f>
        <v>0.13233985765124556</v>
      </c>
      <c r="T9" s="201">
        <f>'dXdata - Monthly'!CK20/100</f>
        <v>0.18686065014776077</v>
      </c>
      <c r="U9" s="200">
        <f>'dXdata - Monthly'!CL20/100</f>
        <v>0.27743614001892158</v>
      </c>
      <c r="V9" s="201">
        <f>'dXdata - Monthly'!CM20/100</f>
        <v>0.31285052426237514</v>
      </c>
      <c r="W9" s="201" t="e">
        <f>'dXdata - Monthly'!CN20/100</f>
        <v>#N/A</v>
      </c>
      <c r="X9" s="225" t="e">
        <f>'dXdata - Monthly'!CO20/100</f>
        <v>#N/A</v>
      </c>
      <c r="Y9" s="259"/>
    </row>
    <row r="10" spans="1:25" s="215" customFormat="1" ht="31.5" customHeight="1" x14ac:dyDescent="0.2">
      <c r="A10" s="62">
        <v>6</v>
      </c>
      <c r="B10" s="63" t="s">
        <v>16</v>
      </c>
      <c r="C10" s="64" t="s">
        <v>13</v>
      </c>
      <c r="D10" s="65"/>
      <c r="E10" s="74" t="s">
        <v>234</v>
      </c>
      <c r="F10" s="98">
        <f>'dXdata - Annual'!G21</f>
        <v>56817.5</v>
      </c>
      <c r="G10" s="98">
        <f>'dXdata - Annual'!H21</f>
        <v>16504.166666666668</v>
      </c>
      <c r="H10" s="98">
        <f>'dXdata - Annual'!I21</f>
        <v>14210</v>
      </c>
      <c r="I10" s="198">
        <f>'dXdata - Monthly'!BZ21</f>
        <v>13090</v>
      </c>
      <c r="J10" s="199">
        <f>'dXdata - Monthly'!CA21</f>
        <v>12870</v>
      </c>
      <c r="K10" s="199">
        <f>'dXdata - Monthly'!CB21</f>
        <v>12750</v>
      </c>
      <c r="L10" s="199">
        <f>'dXdata - Monthly'!CC21</f>
        <v>12770</v>
      </c>
      <c r="M10" s="199">
        <f>'dXdata - Monthly'!CD21</f>
        <v>13180</v>
      </c>
      <c r="N10" s="199">
        <f>'dXdata - Monthly'!CE21</f>
        <v>13190</v>
      </c>
      <c r="O10" s="199">
        <f>'dXdata - Monthly'!CF21</f>
        <v>14120</v>
      </c>
      <c r="P10" s="199">
        <f>'dXdata - Monthly'!CG21</f>
        <v>14700</v>
      </c>
      <c r="Q10" s="199">
        <f>'dXdata - Monthly'!CH21</f>
        <v>15430</v>
      </c>
      <c r="R10" s="199">
        <f>'dXdata - Monthly'!CI21</f>
        <v>16040</v>
      </c>
      <c r="S10" s="199">
        <f>'dXdata - Monthly'!CJ21</f>
        <v>15990</v>
      </c>
      <c r="T10" s="199">
        <f>'dXdata - Monthly'!CK21</f>
        <v>16390</v>
      </c>
      <c r="U10" s="198">
        <f>'dXdata - Monthly'!CL21</f>
        <v>17190</v>
      </c>
      <c r="V10" s="199">
        <f>'dXdata - Monthly'!CM21</f>
        <v>16870</v>
      </c>
      <c r="W10" s="199" t="e">
        <f>'dXdata - Monthly'!CN21</f>
        <v>#N/A</v>
      </c>
      <c r="X10" s="224" t="e">
        <f>'dXdata - Monthly'!CO21</f>
        <v>#N/A</v>
      </c>
      <c r="Y10" s="259"/>
    </row>
    <row r="11" spans="1:25" s="217" customFormat="1" ht="16.5" customHeight="1" x14ac:dyDescent="0.2">
      <c r="A11" s="108">
        <v>7</v>
      </c>
      <c r="B11" s="109" t="s">
        <v>17</v>
      </c>
      <c r="C11" s="110" t="s">
        <v>15</v>
      </c>
      <c r="D11" s="111"/>
      <c r="E11" s="120" t="s">
        <v>233</v>
      </c>
      <c r="F11" s="112">
        <f>'dXdata - Annual'!G22/100</f>
        <v>1.072811844465388</v>
      </c>
      <c r="G11" s="112">
        <f>'dXdata - Annual'!H22/100</f>
        <v>-0.70952318094483802</v>
      </c>
      <c r="H11" s="112">
        <f>'dXdata - Annual'!I22/100</f>
        <v>-0.13900530169149206</v>
      </c>
      <c r="I11" s="200">
        <f>'dXdata - Monthly'!BZ22/100</f>
        <v>-0.41614629794826052</v>
      </c>
      <c r="J11" s="201">
        <f>'dXdata - Monthly'!CA22/100</f>
        <v>-0.34470468431771889</v>
      </c>
      <c r="K11" s="201">
        <f>'dXdata - Monthly'!CB22/100</f>
        <v>-0.29867986798679869</v>
      </c>
      <c r="L11" s="201">
        <f>'dXdata - Monthly'!CC22/100</f>
        <v>-0.23715651135005977</v>
      </c>
      <c r="M11" s="201">
        <f>'dXdata - Monthly'!CD22/100</f>
        <v>-0.20983213429256597</v>
      </c>
      <c r="N11" s="201">
        <f>'dXdata - Monthly'!CE22/100</f>
        <v>-0.17768079800498746</v>
      </c>
      <c r="O11" s="201">
        <f>'dXdata - Monthly'!CF22/100</f>
        <v>-8.7855297157622747E-2</v>
      </c>
      <c r="P11" s="201">
        <f>'dXdata - Monthly'!CG22/100</f>
        <v>-3.0343007915567322E-2</v>
      </c>
      <c r="Q11" s="201">
        <f>'dXdata - Monthly'!CH22/100</f>
        <v>4.397834912043308E-2</v>
      </c>
      <c r="R11" s="201">
        <f>'dXdata - Monthly'!CI22/100</f>
        <v>0.10392291810048171</v>
      </c>
      <c r="S11" s="201">
        <f>'dXdata - Monthly'!CJ22/100</f>
        <v>0.11974789915966388</v>
      </c>
      <c r="T11" s="201">
        <f>'dXdata - Monthly'!CK22/100</f>
        <v>0.16076487252124649</v>
      </c>
      <c r="U11" s="200">
        <f>'dXdata - Monthly'!CL22/100</f>
        <v>0.31321619556913682</v>
      </c>
      <c r="V11" s="201">
        <f>'dXdata - Monthly'!CM22/100</f>
        <v>0.31080031080031079</v>
      </c>
      <c r="W11" s="201" t="e">
        <f>'dXdata - Monthly'!CN22/100</f>
        <v>#N/A</v>
      </c>
      <c r="X11" s="225" t="e">
        <f>'dXdata - Monthly'!CO22/100</f>
        <v>#N/A</v>
      </c>
      <c r="Y11" s="261"/>
    </row>
    <row r="12" spans="1:25" s="215" customFormat="1" ht="16.5" customHeight="1" thickBot="1" x14ac:dyDescent="0.25">
      <c r="A12" s="62">
        <v>8</v>
      </c>
      <c r="B12" s="68" t="s">
        <v>18</v>
      </c>
      <c r="C12" s="69" t="s">
        <v>11</v>
      </c>
      <c r="D12" s="70"/>
      <c r="E12" s="193" t="s">
        <v>235</v>
      </c>
      <c r="F12" s="99">
        <f>'dXdata - Annual'!G29</f>
        <v>1321.6</v>
      </c>
      <c r="G12" s="99">
        <f>'dXdata - Annual'!H29</f>
        <v>1348.6</v>
      </c>
      <c r="H12" s="99">
        <f>'dXdata - Annual'!I29</f>
        <v>1389.2</v>
      </c>
      <c r="I12" s="202">
        <f>'dXdata - Monthly'!BZ29</f>
        <v>1379.05</v>
      </c>
      <c r="J12" s="203">
        <f>'dXdata - Monthly'!CA29</f>
        <v>1382.4333333333332</v>
      </c>
      <c r="K12" s="203">
        <f>'dXdata - Monthly'!CB29</f>
        <v>1385.8166666666668</v>
      </c>
      <c r="L12" s="203">
        <f>'dXdata - Monthly'!CC29</f>
        <v>1389.2</v>
      </c>
      <c r="M12" s="203">
        <f>'dXdata - Monthly'!CD29</f>
        <v>1394.8613681006327</v>
      </c>
      <c r="N12" s="203">
        <f>'dXdata - Monthly'!CE29</f>
        <v>1400.3468160680457</v>
      </c>
      <c r="O12" s="203">
        <f>'dXdata - Monthly'!CF29</f>
        <v>1407.7345794163741</v>
      </c>
      <c r="P12" s="203">
        <f>'dXdata - Monthly'!CG29</f>
        <v>1413.9730328919927</v>
      </c>
      <c r="Q12" s="203">
        <f>'dXdata - Monthly'!CH29</f>
        <v>1420.2634486260933</v>
      </c>
      <c r="R12" s="203">
        <f>'dXdata - Monthly'!CI29</f>
        <v>1425.5848027060188</v>
      </c>
      <c r="S12" s="203">
        <f>'dXdata - Monthly'!CJ29</f>
        <v>1430.8577519836188</v>
      </c>
      <c r="T12" s="203">
        <f>'dXdata - Monthly'!CK29</f>
        <v>1436.8707066790346</v>
      </c>
      <c r="U12" s="202">
        <f>'dXdata - Monthly'!CL29</f>
        <v>1442.4711905109375</v>
      </c>
      <c r="V12" s="203">
        <f>'dXdata - Monthly'!CM29</f>
        <v>1448.7478926643419</v>
      </c>
      <c r="W12" s="203">
        <f>'dXdata - Monthly'!CN29</f>
        <v>1454.921420321986</v>
      </c>
      <c r="X12" s="226">
        <f>'dXdata - Monthly'!CO29</f>
        <v>1459.5856512846919</v>
      </c>
      <c r="Y12" s="259"/>
    </row>
    <row r="13" spans="1:25" s="215" customFormat="1" ht="16.5" customHeight="1" thickBot="1" x14ac:dyDescent="0.25">
      <c r="A13" s="61"/>
      <c r="B13" s="57" t="s">
        <v>19</v>
      </c>
      <c r="C13" s="58"/>
      <c r="D13" s="59"/>
      <c r="E13" s="252" t="s">
        <v>19</v>
      </c>
      <c r="F13" s="253"/>
      <c r="G13" s="253"/>
      <c r="H13" s="254"/>
      <c r="I13" s="255"/>
      <c r="J13" s="255"/>
      <c r="K13" s="255"/>
      <c r="L13" s="255"/>
      <c r="M13" s="255"/>
      <c r="N13" s="255"/>
      <c r="O13" s="255"/>
      <c r="P13" s="255"/>
      <c r="Q13" s="255"/>
      <c r="R13" s="255"/>
      <c r="S13" s="255"/>
      <c r="T13" s="255"/>
      <c r="U13" s="255"/>
      <c r="V13" s="255"/>
      <c r="W13" s="255"/>
      <c r="X13" s="256"/>
      <c r="Y13" s="259"/>
    </row>
    <row r="14" spans="1:25" s="215" customFormat="1" ht="16.5" customHeight="1" x14ac:dyDescent="0.2">
      <c r="A14" s="108">
        <v>10</v>
      </c>
      <c r="B14" s="118" t="s">
        <v>20</v>
      </c>
      <c r="C14" s="110" t="s">
        <v>21</v>
      </c>
      <c r="D14" s="111"/>
      <c r="E14" s="120" t="s">
        <v>22</v>
      </c>
      <c r="F14" s="195">
        <f>'dXdata - Annual'!G27</f>
        <v>67.987499999999997</v>
      </c>
      <c r="G14" s="195">
        <f>'dXdata - Annual'!H27</f>
        <v>94.786666666666676</v>
      </c>
      <c r="H14" s="195">
        <f>'dXdata - Annual'!I27</f>
        <v>77.635833333333309</v>
      </c>
      <c r="I14" s="172">
        <f>'dXdata - Monthly'!BZ27</f>
        <v>78.12</v>
      </c>
      <c r="J14" s="204">
        <f>'dXdata - Monthly'!CA27</f>
        <v>76.83</v>
      </c>
      <c r="K14" s="204">
        <f>'dXdata - Monthly'!CB27</f>
        <v>73.28</v>
      </c>
      <c r="L14" s="204">
        <f>'dXdata - Monthly'!CC27</f>
        <v>79.45</v>
      </c>
      <c r="M14" s="204">
        <f>'dXdata - Monthly'!CD27</f>
        <v>71.58</v>
      </c>
      <c r="N14" s="204">
        <f>'dXdata - Monthly'!CE27</f>
        <v>70.25</v>
      </c>
      <c r="O14" s="204">
        <f>'dXdata - Monthly'!CF27</f>
        <v>76.069999999999993</v>
      </c>
      <c r="P14" s="204">
        <f>'dXdata - Monthly'!CG27</f>
        <v>81.39</v>
      </c>
      <c r="Q14" s="204">
        <f>'dXdata - Monthly'!CH27</f>
        <v>89.43</v>
      </c>
      <c r="R14" s="204">
        <f>'dXdata - Monthly'!CI27</f>
        <v>85.64</v>
      </c>
      <c r="S14" s="204">
        <f>'dXdata - Monthly'!CJ27</f>
        <v>77.69</v>
      </c>
      <c r="T14" s="204">
        <f>'dXdata - Monthly'!CK27</f>
        <v>71.900000000000006</v>
      </c>
      <c r="U14" s="172">
        <f>'dXdata - Monthly'!CL27</f>
        <v>74.150000000000006</v>
      </c>
      <c r="V14" s="204">
        <f>'dXdata - Monthly'!CM27</f>
        <v>77.25</v>
      </c>
      <c r="W14" s="204">
        <f>'dXdata - Monthly'!CN27</f>
        <v>81.28</v>
      </c>
      <c r="X14" s="228">
        <f>'dXdata - Monthly'!CO27</f>
        <v>85.35</v>
      </c>
      <c r="Y14" s="259"/>
    </row>
    <row r="15" spans="1:25" s="218" customFormat="1" ht="16.5" customHeight="1" thickBot="1" x14ac:dyDescent="0.25">
      <c r="A15" s="62">
        <v>12</v>
      </c>
      <c r="B15" s="71" t="s">
        <v>23</v>
      </c>
      <c r="C15" s="69" t="s">
        <v>21</v>
      </c>
      <c r="D15" s="72"/>
      <c r="E15" s="74" t="s">
        <v>224</v>
      </c>
      <c r="F15" s="196">
        <f>'dXdata - Annual'!G28</f>
        <v>3.3620073760000002</v>
      </c>
      <c r="G15" s="196">
        <f>'dXdata - Annual'!H28</f>
        <v>5.0895984319999998</v>
      </c>
      <c r="H15" s="196">
        <f>'dXdata - Annual'!I28</f>
        <v>2.7254886250000001</v>
      </c>
      <c r="I15" s="173">
        <f>'dXdata - Monthly'!BZ28</f>
        <v>4.8849</v>
      </c>
      <c r="J15" s="205">
        <f>'dXdata - Monthly'!CA28</f>
        <v>3.5417999999999998</v>
      </c>
      <c r="K15" s="205">
        <f>'dXdata - Monthly'!CB28</f>
        <v>3.0135999999999998</v>
      </c>
      <c r="L15" s="205">
        <f>'dXdata - Monthly'!CC28</f>
        <v>2.5186999999999999</v>
      </c>
      <c r="M15" s="205">
        <f>'dXdata - Monthly'!CD28</f>
        <v>2.2677999999999998</v>
      </c>
      <c r="N15" s="205">
        <f>'dXdata - Monthly'!CE28</f>
        <v>2.2038000000000002</v>
      </c>
      <c r="O15" s="205">
        <f>'dXdata - Monthly'!CF28</f>
        <v>2.1972999999999998</v>
      </c>
      <c r="P15" s="205">
        <f>'dXdata - Monthly'!CG28</f>
        <v>2.5137</v>
      </c>
      <c r="Q15" s="205">
        <f>'dXdata - Monthly'!CH28</f>
        <v>2.5160999999999998</v>
      </c>
      <c r="R15" s="205">
        <f>'dXdata - Monthly'!CI28</f>
        <v>2.3439999999999999</v>
      </c>
      <c r="S15" s="205">
        <f>'dXdata - Monthly'!CJ28</f>
        <v>2.5798000000000001</v>
      </c>
      <c r="T15" s="205">
        <f>'dXdata - Monthly'!CK28</f>
        <v>2.3090000000000002</v>
      </c>
      <c r="U15" s="173">
        <f>'dXdata - Monthly'!CL28</f>
        <v>2.9460000000000002</v>
      </c>
      <c r="V15" s="205">
        <f>'dXdata - Monthly'!CM28</f>
        <v>2.0139999999999998</v>
      </c>
      <c r="W15" s="205">
        <f>'dXdata - Monthly'!CN28</f>
        <v>1.7601</v>
      </c>
      <c r="X15" s="229">
        <f>'dXdata - Monthly'!CO28</f>
        <v>1.5331999999999999</v>
      </c>
      <c r="Y15" s="262"/>
    </row>
    <row r="16" spans="1:25" s="215" customFormat="1" ht="16.5" customHeight="1" thickBot="1" x14ac:dyDescent="0.25">
      <c r="A16" s="61"/>
      <c r="B16" s="57" t="s">
        <v>24</v>
      </c>
      <c r="C16" s="58"/>
      <c r="D16" s="59"/>
      <c r="E16" s="244" t="s">
        <v>24</v>
      </c>
      <c r="F16" s="245"/>
      <c r="G16" s="245"/>
      <c r="H16" s="245"/>
      <c r="I16" s="246"/>
      <c r="J16" s="246"/>
      <c r="K16" s="246"/>
      <c r="L16" s="246"/>
      <c r="M16" s="246"/>
      <c r="N16" s="246"/>
      <c r="O16" s="246"/>
      <c r="P16" s="246"/>
      <c r="Q16" s="246"/>
      <c r="R16" s="246"/>
      <c r="S16" s="246"/>
      <c r="T16" s="246"/>
      <c r="U16" s="246"/>
      <c r="V16" s="246"/>
      <c r="W16" s="246"/>
      <c r="X16" s="257"/>
      <c r="Y16" s="259"/>
    </row>
    <row r="17" spans="1:25" s="215" customFormat="1" ht="16.5" customHeight="1" x14ac:dyDescent="0.2">
      <c r="A17" s="108">
        <v>14</v>
      </c>
      <c r="B17" s="119" t="s">
        <v>25</v>
      </c>
      <c r="C17" s="110" t="s">
        <v>26</v>
      </c>
      <c r="D17" s="111"/>
      <c r="E17" s="169" t="s">
        <v>237</v>
      </c>
      <c r="F17" s="121">
        <f>'dXdata - Annual'!G14/100</f>
        <v>3.1789910158949608E-2</v>
      </c>
      <c r="G17" s="121">
        <f>'dXdata - Annual'!H14/100</f>
        <v>7.233757535164087E-2</v>
      </c>
      <c r="H17" s="121">
        <f>'dXdata - Annual'!I14/100</f>
        <v>3.8101186758276118E-2</v>
      </c>
      <c r="I17" s="113">
        <f>'dXdata - Monthly'!BZ14/100</f>
        <v>5.5374592833876246E-2</v>
      </c>
      <c r="J17" s="114">
        <f>'dXdata - Monthly'!CA14/100</f>
        <v>3.9253539253539138E-2</v>
      </c>
      <c r="K17" s="114">
        <f>'dXdata - Monthly'!CB14/100</f>
        <v>3.6872218690400471E-2</v>
      </c>
      <c r="L17" s="114">
        <f>'dXdata - Monthly'!CC14/100</f>
        <v>4.8765041165294454E-2</v>
      </c>
      <c r="M17" s="114">
        <f>'dXdata - Monthly'!CD14/100</f>
        <v>3.4934497816593746E-2</v>
      </c>
      <c r="N17" s="114">
        <f>'dXdata - Monthly'!CE14/100</f>
        <v>2.0270270270270174E-2</v>
      </c>
      <c r="O17" s="114">
        <f>'dXdata - Monthly'!CF14/100</f>
        <v>3.3783783783783772E-2</v>
      </c>
      <c r="P17" s="114">
        <f>'dXdata - Monthly'!CG14/100</f>
        <v>4.8327137546468224E-2</v>
      </c>
      <c r="Q17" s="114">
        <f>'dXdata - Monthly'!CH14/100</f>
        <v>4.3990086741016121E-2</v>
      </c>
      <c r="R17" s="114">
        <f>'dXdata - Monthly'!CI14/100</f>
        <v>2.7607361963190247E-2</v>
      </c>
      <c r="S17" s="114">
        <f>'dXdata - Monthly'!CJ14/100</f>
        <v>2.9429797670140978E-2</v>
      </c>
      <c r="T17" s="114">
        <f>'dXdata - Monthly'!CK14/100</f>
        <v>3.8817005545286332E-2</v>
      </c>
      <c r="U17" s="113">
        <f>'dXdata - Monthly'!CL14/100</f>
        <v>4.1358024691357853E-2</v>
      </c>
      <c r="V17" s="114">
        <f>'dXdata - Monthly'!CM14/100</f>
        <v>5.139318885448918E-2</v>
      </c>
      <c r="W17" s="114">
        <f>'dXdata - Monthly'!CN14/100</f>
        <v>4.2305334150827711E-2</v>
      </c>
      <c r="X17" s="221">
        <f>'dXdata - Monthly'!CO14/100</f>
        <v>3.5628019323671545E-2</v>
      </c>
      <c r="Y17" s="259"/>
    </row>
    <row r="18" spans="1:25" s="215" customFormat="1" ht="16.5" customHeight="1" x14ac:dyDescent="0.2">
      <c r="A18" s="62">
        <v>15</v>
      </c>
      <c r="B18" s="63" t="s">
        <v>27</v>
      </c>
      <c r="C18" s="64" t="s">
        <v>15</v>
      </c>
      <c r="D18" s="65"/>
      <c r="E18" s="168" t="s">
        <v>236</v>
      </c>
      <c r="F18" s="100">
        <f>'dXdata - Annual'!G15/100</f>
        <v>3.3576642335766405E-2</v>
      </c>
      <c r="G18" s="100">
        <f>'dXdata - Annual'!H15/100</f>
        <v>6.7796610169491567E-2</v>
      </c>
      <c r="H18" s="100">
        <f>'dXdata - Annual'!I15/100</f>
        <v>3.9021164021163957E-2</v>
      </c>
      <c r="I18" s="96">
        <f>'dXdata - Monthly'!BZ15/100</f>
        <v>5.9187887130075723E-2</v>
      </c>
      <c r="J18" s="97">
        <f>'dXdata - Monthly'!CA15/100</f>
        <v>5.2452316076294192E-2</v>
      </c>
      <c r="K18" s="97">
        <f>'dXdata - Monthly'!CB15/100</f>
        <v>4.2981867024848963E-2</v>
      </c>
      <c r="L18" s="97">
        <f>'dXdata - Monthly'!CC15/100</f>
        <v>4.4058744993324295E-2</v>
      </c>
      <c r="M18" s="97">
        <f>'dXdata - Monthly'!CD15/100</f>
        <v>3.3574720210664877E-2</v>
      </c>
      <c r="N18" s="97">
        <f>'dXdata - Monthly'!CE15/100</f>
        <v>2.8122956180510084E-2</v>
      </c>
      <c r="O18" s="97">
        <f>'dXdata - Monthly'!CF15/100</f>
        <v>3.2658393207054104E-2</v>
      </c>
      <c r="P18" s="97">
        <f>'dXdata - Monthly'!CG15/100</f>
        <v>3.997378768020976E-2</v>
      </c>
      <c r="Q18" s="97">
        <f>'dXdata - Monthly'!CH15/100</f>
        <v>3.7982973149967236E-2</v>
      </c>
      <c r="R18" s="97">
        <f>'dXdata - Monthly'!CI15/100</f>
        <v>3.1209362808842567E-2</v>
      </c>
      <c r="S18" s="97">
        <f>'dXdata - Monthly'!CJ15/100</f>
        <v>3.1168831168831179E-2</v>
      </c>
      <c r="T18" s="97">
        <f>'dXdata - Monthly'!CK15/100</f>
        <v>3.3964728935336419E-2</v>
      </c>
      <c r="U18" s="96">
        <f>'dXdata - Monthly'!CL15/100</f>
        <v>2.8589993502274202E-2</v>
      </c>
      <c r="V18" s="97">
        <f>'dXdata - Monthly'!CM15/100</f>
        <v>2.7831715210355989E-2</v>
      </c>
      <c r="W18" s="97">
        <f>'dXdata - Monthly'!CN15/100</f>
        <v>2.8976175144880933E-2</v>
      </c>
      <c r="X18" s="222">
        <f>'dXdata - Monthly'!CO15/100</f>
        <v>2.6854219948849067E-2</v>
      </c>
      <c r="Y18" s="259"/>
    </row>
    <row r="19" spans="1:25" s="215" customFormat="1" ht="16.5" customHeight="1" x14ac:dyDescent="0.2">
      <c r="A19" s="108">
        <v>16</v>
      </c>
      <c r="B19" s="119" t="s">
        <v>28</v>
      </c>
      <c r="C19" s="110" t="s">
        <v>15</v>
      </c>
      <c r="D19" s="111"/>
      <c r="E19" s="169" t="s">
        <v>29</v>
      </c>
      <c r="F19" s="121">
        <f>'dXdata - Annual'!G23/100</f>
        <v>-1.0610013666293994E-2</v>
      </c>
      <c r="G19" s="121">
        <f>'dXdata - Annual'!H23/100</f>
        <v>1.2506906424230468E-2</v>
      </c>
      <c r="H19" s="121">
        <f>'dXdata - Annual'!I23/100</f>
        <v>3.948804444885412E-2</v>
      </c>
      <c r="I19" s="116">
        <f>'dXdata - Monthly'!BZ23/100</f>
        <v>2.6537997587454898E-2</v>
      </c>
      <c r="J19" s="117">
        <f>'dXdata - Monthly'!CA23/100</f>
        <v>4.4330518697225818E-2</v>
      </c>
      <c r="K19" s="117">
        <f>'dXdata - Monthly'!CB23/100</f>
        <v>2.5282569898869678E-2</v>
      </c>
      <c r="L19" s="117">
        <f>'dXdata - Monthly'!CC23/100</f>
        <v>3.0918727915194344E-2</v>
      </c>
      <c r="M19" s="117">
        <f>'dXdata - Monthly'!CD23/100</f>
        <v>2.9123328380386448E-2</v>
      </c>
      <c r="N19" s="117">
        <f>'dXdata - Monthly'!CE23/100</f>
        <v>3.8277511961722466E-2</v>
      </c>
      <c r="O19" s="117">
        <f>'dXdata - Monthly'!CF23/100</f>
        <v>6.0476481368356705E-2</v>
      </c>
      <c r="P19" s="117">
        <f>'dXdata - Monthly'!CG23/100</f>
        <v>4.5590881823635243E-2</v>
      </c>
      <c r="Q19" s="117">
        <f>'dXdata - Monthly'!CH23/100</f>
        <v>5.7304038004750479E-2</v>
      </c>
      <c r="R19" s="117">
        <f>'dXdata - Monthly'!CI23/100</f>
        <v>2.8177282066333964E-2</v>
      </c>
      <c r="S19" s="117">
        <f>'dXdata - Monthly'!CJ23/100</f>
        <v>4.1739638061879747E-2</v>
      </c>
      <c r="T19" s="117">
        <f>'dXdata - Monthly'!CK23/100</f>
        <v>4.6654929577464976E-2</v>
      </c>
      <c r="U19" s="116">
        <f>'dXdata - Monthly'!CL23/100</f>
        <v>4.1128084606345539E-2</v>
      </c>
      <c r="V19" s="117">
        <f>'dXdata - Monthly'!CM23/100</f>
        <v>3.6673404562517886E-2</v>
      </c>
      <c r="W19" s="117">
        <f>'dXdata - Monthly'!CN23/100</f>
        <v>4.5836959675079836E-2</v>
      </c>
      <c r="X19" s="230">
        <f>'dXdata - Monthly'!CO23/100</f>
        <v>4.4844330191373905E-2</v>
      </c>
      <c r="Y19" s="259"/>
    </row>
    <row r="20" spans="1:25" s="215" customFormat="1" ht="17.25" customHeight="1" x14ac:dyDescent="0.2">
      <c r="A20" s="62">
        <v>17</v>
      </c>
      <c r="B20" s="66" t="s">
        <v>30</v>
      </c>
      <c r="C20" s="64" t="s">
        <v>15</v>
      </c>
      <c r="D20" s="65"/>
      <c r="E20" s="168" t="s">
        <v>31</v>
      </c>
      <c r="F20" s="100">
        <f>'dXdata - Annual'!G24/100</f>
        <v>1.4366312590434749E-2</v>
      </c>
      <c r="G20" s="100">
        <f>'dXdata - Annual'!H24/100</f>
        <v>2.0066788908761124E-2</v>
      </c>
      <c r="H20" s="100">
        <f>'dXdata - Annual'!I24/100</f>
        <v>2.2854519746560165E-2</v>
      </c>
      <c r="I20" s="96">
        <f>'dXdata - Monthly'!BZ24/100</f>
        <v>1.9285037503466551E-2</v>
      </c>
      <c r="J20" s="97">
        <f>'dXdata - Monthly'!CA24/100</f>
        <v>1.5724470715354322E-2</v>
      </c>
      <c r="K20" s="97">
        <f>'dXdata - Monthly'!CB24/100</f>
        <v>1.7082807463389305E-2</v>
      </c>
      <c r="L20" s="97">
        <f>'dXdata - Monthly'!CC24/100</f>
        <v>3.4181104831087827E-2</v>
      </c>
      <c r="M20" s="97">
        <f>'dXdata - Monthly'!CD24/100</f>
        <v>3.5233752614203029E-2</v>
      </c>
      <c r="N20" s="97">
        <f>'dXdata - Monthly'!CE24/100</f>
        <v>2.3858576054743175E-2</v>
      </c>
      <c r="O20" s="97">
        <f>'dXdata - Monthly'!CF24/100</f>
        <v>4.2872073248358955E-2</v>
      </c>
      <c r="P20" s="97">
        <f>'dXdata - Monthly'!CG24/100</f>
        <v>8.3646663243501784E-3</v>
      </c>
      <c r="Q20" s="97">
        <f>'dXdata - Monthly'!CH24/100</f>
        <v>2.8786129102442048E-2</v>
      </c>
      <c r="R20" s="97">
        <f>'dXdata - Monthly'!CI24/100</f>
        <v>2.5379146777327222E-2</v>
      </c>
      <c r="S20" s="97">
        <f>'dXdata - Monthly'!CJ24/100</f>
        <v>1.1659006654550552E-2</v>
      </c>
      <c r="T20" s="97">
        <f>'dXdata - Monthly'!CK24/100</f>
        <v>1.2807515824019955E-2</v>
      </c>
      <c r="U20" s="96">
        <f>'dXdata - Monthly'!CL24/100</f>
        <v>2.0140637153370555E-2</v>
      </c>
      <c r="V20" s="97">
        <f>'dXdata - Monthly'!CM24/100</f>
        <v>1.3658165341668749E-2</v>
      </c>
      <c r="W20" s="97" t="e">
        <f>'dXdata - Monthly'!CN24/100</f>
        <v>#N/A</v>
      </c>
      <c r="X20" s="222" t="e">
        <f>'dXdata - Monthly'!CO24/100</f>
        <v>#N/A</v>
      </c>
      <c r="Y20" s="259"/>
    </row>
    <row r="21" spans="1:25" s="215" customFormat="1" ht="16.5" customHeight="1" x14ac:dyDescent="0.2">
      <c r="A21" s="108">
        <v>18</v>
      </c>
      <c r="B21" s="118" t="s">
        <v>32</v>
      </c>
      <c r="C21" s="110"/>
      <c r="D21" s="111"/>
      <c r="E21" s="169" t="s">
        <v>33</v>
      </c>
      <c r="F21" s="121">
        <f>'dXdata - Annual'!G25/100</f>
        <v>-2.3992322456815041E-3</v>
      </c>
      <c r="G21" s="121">
        <f>'dXdata - Annual'!H25/100</f>
        <v>3.5113035113035096E-2</v>
      </c>
      <c r="H21" s="121">
        <f>'dXdata - Annual'!I25/100</f>
        <v>1.7890334572490785E-2</v>
      </c>
      <c r="I21" s="116">
        <f>'dXdata - Monthly'!BZ25/100</f>
        <v>4.5454545454545192E-2</v>
      </c>
      <c r="J21" s="117">
        <f>'dXdata - Monthly'!CA25/100</f>
        <v>3.9886039886039892E-2</v>
      </c>
      <c r="K21" s="117">
        <f>'dXdata - Monthly'!CB25/100</f>
        <v>2.5495750708215414E-2</v>
      </c>
      <c r="L21" s="117">
        <f>'dXdata - Monthly'!CC25/100</f>
        <v>1.9662921348314377E-2</v>
      </c>
      <c r="M21" s="117">
        <f>'dXdata - Monthly'!CD25/100</f>
        <v>0</v>
      </c>
      <c r="N21" s="117">
        <f>'dXdata - Monthly'!CE25/100</f>
        <v>2.7855153203342198E-3</v>
      </c>
      <c r="O21" s="117">
        <f>'dXdata - Monthly'!CF25/100</f>
        <v>5.6338028169014009E-3</v>
      </c>
      <c r="P21" s="117">
        <f>'dXdata - Monthly'!CG25/100</f>
        <v>1.9774011299435124E-2</v>
      </c>
      <c r="Q21" s="117">
        <f>'dXdata - Monthly'!CH25/100</f>
        <v>2.7932960893854775E-2</v>
      </c>
      <c r="R21" s="117">
        <f>'dXdata - Monthly'!CI25/100</f>
        <v>2.1917808219177992E-2</v>
      </c>
      <c r="S21" s="117">
        <f>'dXdata - Monthly'!CJ25/100</f>
        <v>1.3550135501354976E-2</v>
      </c>
      <c r="T21" s="117">
        <f>'dXdata - Monthly'!CK25/100</f>
        <v>-5.3908355795149188E-3</v>
      </c>
      <c r="U21" s="116">
        <f>'dXdata - Monthly'!CL25/100</f>
        <v>2.7173913043478937E-3</v>
      </c>
      <c r="V21" s="117">
        <f>'dXdata - Monthly'!CM25/100</f>
        <v>1.3698630136986356E-2</v>
      </c>
      <c r="W21" s="117">
        <f>'dXdata - Monthly'!CN25/100</f>
        <v>3.8674033149171283E-2</v>
      </c>
      <c r="X21" s="230">
        <f>'dXdata - Monthly'!CO25/100</f>
        <v>4.9586776859504189E-2</v>
      </c>
      <c r="Y21" s="259"/>
    </row>
    <row r="22" spans="1:25" s="215" customFormat="1" ht="16.5" customHeight="1" thickBot="1" x14ac:dyDescent="0.25">
      <c r="A22" s="62">
        <v>19</v>
      </c>
      <c r="B22" s="73" t="s">
        <v>34</v>
      </c>
      <c r="C22" s="69"/>
      <c r="D22" s="72"/>
      <c r="E22" s="170" t="s">
        <v>35</v>
      </c>
      <c r="F22" s="101">
        <f>'dXdata - Annual'!G26/100</f>
        <v>-7.545472074040882E-3</v>
      </c>
      <c r="G22" s="101">
        <f>'dXdata - Annual'!H26/100</f>
        <v>4.2424360169930564E-2</v>
      </c>
      <c r="H22" s="101">
        <f>'dXdata - Annual'!I26/100</f>
        <v>1.8419924580814762E-2</v>
      </c>
      <c r="I22" s="103">
        <f>'dXdata - Monthly'!BZ26/100</f>
        <v>5.5679287305122394E-2</v>
      </c>
      <c r="J22" s="102">
        <f>'dXdata - Monthly'!CA26/100</f>
        <v>4.7097818546211423E-2</v>
      </c>
      <c r="K22" s="102">
        <f>'dXdata - Monthly'!CB26/100</f>
        <v>2.9332719035552568E-2</v>
      </c>
      <c r="L22" s="102">
        <f>'dXdata - Monthly'!CC26/100</f>
        <v>2.4908869987849247E-2</v>
      </c>
      <c r="M22" s="102">
        <f>'dXdata - Monthly'!CD26/100</f>
        <v>3.123373243102634E-3</v>
      </c>
      <c r="N22" s="102">
        <f>'dXdata - Monthly'!CE26/100</f>
        <v>1.1340744609415809E-2</v>
      </c>
      <c r="O22" s="102">
        <f>'dXdata - Monthly'!CF26/100</f>
        <v>4.0268456375840422E-3</v>
      </c>
      <c r="P22" s="102">
        <f>'dXdata - Monthly'!CG26/100</f>
        <v>1.5612161051766549E-2</v>
      </c>
      <c r="Q22" s="102">
        <f>'dXdata - Monthly'!CH26/100</f>
        <v>1.7471433837080719E-2</v>
      </c>
      <c r="R22" s="102">
        <f>'dXdata - Monthly'!CI26/100</f>
        <v>1.5460550192349487E-2</v>
      </c>
      <c r="S22" s="102">
        <f>'dXdata - Monthly'!CJ26/100</f>
        <v>7.5675675675674903E-3</v>
      </c>
      <c r="T22" s="102">
        <f>'dXdata - Monthly'!CK26/100</f>
        <v>-6.6819945394452906E-3</v>
      </c>
      <c r="U22" s="103">
        <f>'dXdata - Monthly'!CL26/100</f>
        <v>1.7459624618070269E-3</v>
      </c>
      <c r="V22" s="102">
        <f>'dXdata - Monthly'!CM26/100</f>
        <v>1.3913427561837333E-2</v>
      </c>
      <c r="W22" s="102">
        <f>'dXdata - Monthly'!CN26/100</f>
        <v>3.8567698619917934E-2</v>
      </c>
      <c r="X22" s="231">
        <f>'dXdata - Monthly'!CO26/100</f>
        <v>5.1348547717842363E-2</v>
      </c>
      <c r="Y22" s="259"/>
    </row>
    <row r="23" spans="1:25" s="215" customFormat="1" ht="16.5" customHeight="1" thickBot="1" x14ac:dyDescent="0.25">
      <c r="A23" s="61"/>
      <c r="B23" s="57" t="s">
        <v>36</v>
      </c>
      <c r="C23" s="58"/>
      <c r="D23" s="59"/>
      <c r="E23" s="244" t="s">
        <v>36</v>
      </c>
      <c r="F23" s="245"/>
      <c r="G23" s="245"/>
      <c r="H23" s="245"/>
      <c r="I23" s="246"/>
      <c r="J23" s="246"/>
      <c r="K23" s="246"/>
      <c r="L23" s="246"/>
      <c r="M23" s="246"/>
      <c r="N23" s="246"/>
      <c r="O23" s="246"/>
      <c r="P23" s="246"/>
      <c r="Q23" s="246"/>
      <c r="R23" s="246"/>
      <c r="S23" s="246"/>
      <c r="T23" s="246"/>
      <c r="U23" s="246"/>
      <c r="V23" s="246"/>
      <c r="W23" s="246"/>
      <c r="X23" s="257"/>
      <c r="Y23" s="259"/>
    </row>
    <row r="24" spans="1:25" s="218" customFormat="1" ht="16.5" customHeight="1" x14ac:dyDescent="0.2">
      <c r="A24" s="108">
        <v>21</v>
      </c>
      <c r="B24" s="119" t="s">
        <v>37</v>
      </c>
      <c r="C24" s="110" t="s">
        <v>15</v>
      </c>
      <c r="D24" s="111"/>
      <c r="E24" s="120" t="s">
        <v>216</v>
      </c>
      <c r="F24" s="112">
        <f>'dXdata - Annual'!G30/100</f>
        <v>5.3251048055909633E-2</v>
      </c>
      <c r="G24" s="112">
        <f>'dXdata - Annual'!H30/100</f>
        <v>3.8700068144515987E-2</v>
      </c>
      <c r="H24" s="121">
        <f>'dXdata - Annual'!I30/100</f>
        <v>1.2410043277305771E-2</v>
      </c>
      <c r="I24" s="113">
        <f>'dXdata - Monthly'!BZ30/100</f>
        <v>2.740818228538533E-2</v>
      </c>
      <c r="J24" s="114">
        <f>'dXdata - Monthly'!CA30/100</f>
        <v>2.1427984660217669E-2</v>
      </c>
      <c r="K24" s="114">
        <f>'dXdata - Monthly'!CB30/100</f>
        <v>1.5391565084918346E-2</v>
      </c>
      <c r="L24" s="114">
        <f>'dXdata - Monthly'!CC30/100</f>
        <v>1.5121693585399942E-2</v>
      </c>
      <c r="M24" s="114">
        <f>'dXdata - Monthly'!CD30/100</f>
        <v>1.514771668755821E-2</v>
      </c>
      <c r="N24" s="114">
        <f>'dXdata - Monthly'!CE30/100</f>
        <v>1.0528392705147605E-2</v>
      </c>
      <c r="O24" s="114">
        <f>'dXdata - Monthly'!CF30/100</f>
        <v>8.8137116446269648E-3</v>
      </c>
      <c r="P24" s="114">
        <f>'dXdata - Monthly'!CG30/100</f>
        <v>6.0956989070348744E-3</v>
      </c>
      <c r="Q24" s="114">
        <f>'dXdata - Monthly'!CH30/100</f>
        <v>3.8394029967874221E-3</v>
      </c>
      <c r="R24" s="114">
        <f>'dXdata - Monthly'!CI30/100</f>
        <v>6.50686841188719E-3</v>
      </c>
      <c r="S24" s="114">
        <f>'dXdata - Monthly'!CJ30/100</f>
        <v>8.8260135907172188E-3</v>
      </c>
      <c r="T24" s="114">
        <f>'dXdata - Monthly'!CK30/100</f>
        <v>1.0345752177709278E-2</v>
      </c>
      <c r="U24" s="113">
        <f>'dXdata - Monthly'!CL30/100</f>
        <v>9.3047071996212871E-3</v>
      </c>
      <c r="V24" s="114">
        <f>'dXdata - Monthly'!CM30/100</f>
        <v>7.9719960069593032E-3</v>
      </c>
      <c r="W24" s="114" t="e">
        <f>'dXdata - Monthly'!CN30/100</f>
        <v>#N/A</v>
      </c>
      <c r="X24" s="221" t="e">
        <f>'dXdata - Monthly'!CO30/100</f>
        <v>#N/A</v>
      </c>
      <c r="Y24" s="262"/>
    </row>
    <row r="25" spans="1:25" s="215" customFormat="1" ht="16.5" customHeight="1" x14ac:dyDescent="0.2">
      <c r="A25" s="62">
        <v>22</v>
      </c>
      <c r="B25" s="73" t="s">
        <v>38</v>
      </c>
      <c r="C25" s="69" t="s">
        <v>15</v>
      </c>
      <c r="D25" s="72"/>
      <c r="E25" s="74" t="s">
        <v>39</v>
      </c>
      <c r="F25" s="162">
        <f>'dXdata - Annual'!G31/100</f>
        <v>2.4499999999999997E-2</v>
      </c>
      <c r="G25" s="162">
        <f>'dXdata - Annual'!H31/100</f>
        <v>4.2000000000000003E-2</v>
      </c>
      <c r="H25" s="163">
        <f>'dXdata - Annual'!I31/100</f>
        <v>6.950000000000002E-2</v>
      </c>
      <c r="I25" s="165">
        <f>'dXdata - Monthly'!BZ31/100</f>
        <v>6.4500000000000002E-2</v>
      </c>
      <c r="J25" s="164">
        <f>'dXdata - Monthly'!CA31/100</f>
        <v>6.7000000000000004E-2</v>
      </c>
      <c r="K25" s="164">
        <f>'dXdata - Monthly'!CB31/100</f>
        <v>6.7000000000000004E-2</v>
      </c>
      <c r="L25" s="164">
        <f>'dXdata - Monthly'!CC31/100</f>
        <v>6.7000000000000004E-2</v>
      </c>
      <c r="M25" s="164">
        <f>'dXdata - Monthly'!CD31/100</f>
        <v>6.7000000000000004E-2</v>
      </c>
      <c r="N25" s="164">
        <f>'dXdata - Monthly'!CE31/100</f>
        <v>6.9500000000000006E-2</v>
      </c>
      <c r="O25" s="164">
        <f>'dXdata - Monthly'!CF31/100</f>
        <v>7.2000000000000008E-2</v>
      </c>
      <c r="P25" s="164">
        <f>'dXdata - Monthly'!CG31/100</f>
        <v>7.2000000000000008E-2</v>
      </c>
      <c r="Q25" s="164">
        <f>'dXdata - Monthly'!CH31/100</f>
        <v>7.2000000000000008E-2</v>
      </c>
      <c r="R25" s="164">
        <f>'dXdata - Monthly'!CI31/100</f>
        <v>7.2000000000000008E-2</v>
      </c>
      <c r="S25" s="164">
        <f>'dXdata - Monthly'!CJ31/100</f>
        <v>7.2000000000000008E-2</v>
      </c>
      <c r="T25" s="164">
        <f>'dXdata - Monthly'!CK31/100</f>
        <v>7.2000000000000008E-2</v>
      </c>
      <c r="U25" s="165">
        <f>'dXdata - Monthly'!CL31/100</f>
        <v>7.2000000000000008E-2</v>
      </c>
      <c r="V25" s="164">
        <f>'dXdata - Monthly'!CM31/100</f>
        <v>7.2000000000000008E-2</v>
      </c>
      <c r="W25" s="164">
        <f>'dXdata - Monthly'!CN31/100</f>
        <v>7.2000000000000008E-2</v>
      </c>
      <c r="X25" s="232">
        <f>'dXdata - Monthly'!CO31/100</f>
        <v>7.2000000000000008E-2</v>
      </c>
      <c r="Y25" s="259"/>
    </row>
    <row r="26" spans="1:25" s="215" customFormat="1" ht="16.5" customHeight="1" thickBot="1" x14ac:dyDescent="0.25">
      <c r="A26" s="108">
        <v>23</v>
      </c>
      <c r="B26" s="122" t="s">
        <v>40</v>
      </c>
      <c r="C26" s="123"/>
      <c r="D26" s="124"/>
      <c r="E26" s="125" t="s">
        <v>41</v>
      </c>
      <c r="F26" s="134">
        <f>'dXdata - Annual'!G32/100</f>
        <v>5.0000000000000001E-3</v>
      </c>
      <c r="G26" s="134">
        <f>'dXdata - Annual'!H32/100</f>
        <v>2.2499999999999999E-2</v>
      </c>
      <c r="H26" s="135">
        <f>'dXdata - Annual'!I32/100</f>
        <v>0.05</v>
      </c>
      <c r="I26" s="127">
        <f>'dXdata - Monthly'!BZ32/100</f>
        <v>4.4999999999999998E-2</v>
      </c>
      <c r="J26" s="126">
        <f>'dXdata - Monthly'!CA32/100</f>
        <v>4.7500000000000001E-2</v>
      </c>
      <c r="K26" s="126">
        <f>'dXdata - Monthly'!CB32/100</f>
        <v>4.7500000000000001E-2</v>
      </c>
      <c r="L26" s="126">
        <f>'dXdata - Monthly'!CC32/100</f>
        <v>4.7500000000000001E-2</v>
      </c>
      <c r="M26" s="126">
        <f>'dXdata - Monthly'!CD32/100</f>
        <v>4.7500000000000001E-2</v>
      </c>
      <c r="N26" s="126">
        <f>'dXdata - Monthly'!CE32/100</f>
        <v>0.05</v>
      </c>
      <c r="O26" s="126">
        <f>'dXdata - Monthly'!CF32/100</f>
        <v>5.2499999999999998E-2</v>
      </c>
      <c r="P26" s="126">
        <f>'dXdata - Monthly'!CG32/100</f>
        <v>5.2499999999999998E-2</v>
      </c>
      <c r="Q26" s="126">
        <f>'dXdata - Monthly'!CH32/100</f>
        <v>5.2499999999999998E-2</v>
      </c>
      <c r="R26" s="126">
        <f>'dXdata - Monthly'!CI32/100</f>
        <v>5.2499999999999998E-2</v>
      </c>
      <c r="S26" s="126">
        <f>'dXdata - Monthly'!CJ32/100</f>
        <v>5.2499999999999998E-2</v>
      </c>
      <c r="T26" s="126">
        <f>'dXdata - Monthly'!CK32/100</f>
        <v>5.2499999999999998E-2</v>
      </c>
      <c r="U26" s="127">
        <f>'dXdata - Monthly'!CL32/100</f>
        <v>5.2499999999999998E-2</v>
      </c>
      <c r="V26" s="126">
        <f>'dXdata - Monthly'!CM32/100</f>
        <v>5.2499999999999998E-2</v>
      </c>
      <c r="W26" s="126">
        <f>'dXdata - Monthly'!CN32/100</f>
        <v>5.2499999999999998E-2</v>
      </c>
      <c r="X26" s="233">
        <f>'dXdata - Monthly'!CO32/100</f>
        <v>5.2499999999999998E-2</v>
      </c>
      <c r="Y26" s="259"/>
    </row>
    <row r="27" spans="1:25" s="215" customFormat="1" ht="16.5" customHeight="1" thickBot="1" x14ac:dyDescent="0.25">
      <c r="A27" s="61"/>
      <c r="B27" s="57" t="s">
        <v>42</v>
      </c>
      <c r="C27" s="58"/>
      <c r="D27" s="59"/>
      <c r="E27" s="244" t="s">
        <v>42</v>
      </c>
      <c r="F27" s="245"/>
      <c r="G27" s="245"/>
      <c r="H27" s="245"/>
      <c r="I27" s="246"/>
      <c r="J27" s="246"/>
      <c r="K27" s="246"/>
      <c r="L27" s="246"/>
      <c r="M27" s="246"/>
      <c r="N27" s="246"/>
      <c r="O27" s="246"/>
      <c r="P27" s="246"/>
      <c r="Q27" s="246"/>
      <c r="R27" s="246"/>
      <c r="S27" s="246"/>
      <c r="T27" s="246"/>
      <c r="U27" s="246"/>
      <c r="V27" s="246"/>
      <c r="W27" s="246"/>
      <c r="X27" s="257"/>
      <c r="Y27" s="259"/>
    </row>
    <row r="28" spans="1:25" s="215" customFormat="1" ht="16.5" customHeight="1" x14ac:dyDescent="0.2">
      <c r="A28" s="108">
        <v>25</v>
      </c>
      <c r="B28" s="119" t="s">
        <v>43</v>
      </c>
      <c r="C28" s="110" t="s">
        <v>44</v>
      </c>
      <c r="D28" s="111"/>
      <c r="E28" s="120" t="s">
        <v>251</v>
      </c>
      <c r="F28" s="115">
        <f>'dXdata - Annual'!G33</f>
        <v>91.533650999999992</v>
      </c>
      <c r="G28" s="115">
        <f>'dXdata - Annual'!H33</f>
        <v>97.807406</v>
      </c>
      <c r="H28" s="197">
        <f>'dXdata - Annual'!I33</f>
        <v>102.047555</v>
      </c>
      <c r="I28" s="171">
        <f>'dXdata - Monthly'!BZ33</f>
        <v>8.6639130000000009</v>
      </c>
      <c r="J28" s="206">
        <f>'dXdata - Monthly'!CA33</f>
        <v>8.4881630000000001</v>
      </c>
      <c r="K28" s="206">
        <f>'dXdata - Monthly'!CB33</f>
        <v>8.3840500000000002</v>
      </c>
      <c r="L28" s="206">
        <f>'dXdata - Monthly'!CC33</f>
        <v>8.4422289999999993</v>
      </c>
      <c r="M28" s="206">
        <f>'dXdata - Monthly'!CD33</f>
        <v>8.5706670000000003</v>
      </c>
      <c r="N28" s="206">
        <f>'dXdata - Monthly'!CE33</f>
        <v>8.4469550000000009</v>
      </c>
      <c r="O28" s="206">
        <f>'dXdata - Monthly'!CF33</f>
        <v>8.4147449999999999</v>
      </c>
      <c r="P28" s="206">
        <f>'dXdata - Monthly'!CG33</f>
        <v>8.4731360000000002</v>
      </c>
      <c r="Q28" s="206">
        <f>'dXdata - Monthly'!CH33</f>
        <v>8.5323720000000005</v>
      </c>
      <c r="R28" s="206">
        <f>'dXdata - Monthly'!CI33</f>
        <v>8.4984059999999992</v>
      </c>
      <c r="S28" s="206">
        <f>'dXdata - Monthly'!CJ33</f>
        <v>8.5380640000000003</v>
      </c>
      <c r="T28" s="206">
        <f>'dXdata - Monthly'!CK33</f>
        <v>8.5948550000000008</v>
      </c>
      <c r="U28" s="171">
        <f>'dXdata - Monthly'!CL33</f>
        <v>8.5456249999999994</v>
      </c>
      <c r="V28" s="206" t="e">
        <f>'dXdata - Monthly'!CM33</f>
        <v>#N/A</v>
      </c>
      <c r="W28" s="206" t="e">
        <f>'dXdata - Monthly'!CN33</f>
        <v>#N/A</v>
      </c>
      <c r="X28" s="234" t="e">
        <f>'dXdata - Monthly'!CO33</f>
        <v>#N/A</v>
      </c>
      <c r="Y28" s="259"/>
    </row>
    <row r="29" spans="1:25" s="215" customFormat="1" ht="16.5" customHeight="1" x14ac:dyDescent="0.2">
      <c r="A29" s="62">
        <v>26</v>
      </c>
      <c r="B29" s="75" t="s">
        <v>45</v>
      </c>
      <c r="C29" s="64" t="s">
        <v>46</v>
      </c>
      <c r="D29" s="65"/>
      <c r="E29" s="74" t="s">
        <v>252</v>
      </c>
      <c r="F29" s="104">
        <f>'dXdata - Annual'!G34</f>
        <v>36.891369254362417</v>
      </c>
      <c r="G29" s="104">
        <f>'dXdata - Annual'!H34</f>
        <v>41.035511692937064</v>
      </c>
      <c r="H29" s="105">
        <f>'dXdata - Annual'!I34</f>
        <v>41.505453226130768</v>
      </c>
      <c r="I29" s="176">
        <f>'dXdata - Monthly'!BZ34</f>
        <v>3.6185840910941054</v>
      </c>
      <c r="J29" s="177">
        <f>'dXdata - Monthly'!CA34</f>
        <v>3.4187922051680957</v>
      </c>
      <c r="K29" s="177">
        <f>'dXdata - Monthly'!CB34</f>
        <v>3.3588130375711951</v>
      </c>
      <c r="L29" s="177">
        <f>'dXdata - Monthly'!CC34</f>
        <v>3.3809412972360726</v>
      </c>
      <c r="M29" s="177">
        <f>'dXdata - Monthly'!CD34</f>
        <v>3.4661013211092202</v>
      </c>
      <c r="N29" s="177">
        <f>'dXdata - Monthly'!CE34</f>
        <v>3.4310309099994898</v>
      </c>
      <c r="O29" s="177">
        <f>'dXdata - Monthly'!CF34</f>
        <v>3.3951194891920076</v>
      </c>
      <c r="P29" s="177">
        <f>'dXdata - Monthly'!CG34</f>
        <v>3.4753646250905357</v>
      </c>
      <c r="Q29" s="177">
        <f>'dXdata - Monthly'!CH34</f>
        <v>3.4814038883747793</v>
      </c>
      <c r="R29" s="177">
        <f>'dXdata - Monthly'!CI34</f>
        <v>3.5457939822541054</v>
      </c>
      <c r="S29" s="177">
        <f>'dXdata - Monthly'!CJ34</f>
        <v>3.4817498062114729</v>
      </c>
      <c r="T29" s="177">
        <f>'dXdata - Monthly'!CK34</f>
        <v>3.4517585728296898</v>
      </c>
      <c r="U29" s="176">
        <f>'dXdata - Monthly'!CL34</f>
        <v>3.4755977890008931</v>
      </c>
      <c r="V29" s="177" t="e">
        <f>'dXdata - Monthly'!CM34</f>
        <v>#N/A</v>
      </c>
      <c r="W29" s="177" t="e">
        <f>'dXdata - Monthly'!CN34</f>
        <v>#N/A</v>
      </c>
      <c r="X29" s="235" t="e">
        <f>'dXdata - Monthly'!CO34</f>
        <v>#N/A</v>
      </c>
      <c r="Y29" s="259"/>
    </row>
    <row r="30" spans="1:25" s="219" customFormat="1" ht="16.5" customHeight="1" x14ac:dyDescent="0.2">
      <c r="A30" s="108">
        <v>28</v>
      </c>
      <c r="B30" s="119" t="s">
        <v>47</v>
      </c>
      <c r="C30" s="110" t="s">
        <v>48</v>
      </c>
      <c r="D30" s="111"/>
      <c r="E30" s="187" t="s">
        <v>49</v>
      </c>
      <c r="F30" s="130">
        <f>'dXdata - Annual'!G36</f>
        <v>15017</v>
      </c>
      <c r="G30" s="130">
        <f>'dXdata - Annual'!H36</f>
        <v>17306</v>
      </c>
      <c r="H30" s="131">
        <f>'dXdata - Annual'!I36</f>
        <v>19579</v>
      </c>
      <c r="I30" s="185">
        <f>'dXdata - Monthly'!BZ36</f>
        <v>1295</v>
      </c>
      <c r="J30" s="186">
        <f>'dXdata - Monthly'!CA36</f>
        <v>1238</v>
      </c>
      <c r="K30" s="186">
        <f>'dXdata - Monthly'!CB36</f>
        <v>1094</v>
      </c>
      <c r="L30" s="186">
        <f>'dXdata - Monthly'!CC36</f>
        <v>1164</v>
      </c>
      <c r="M30" s="186">
        <f>'dXdata - Monthly'!CD36</f>
        <v>2076</v>
      </c>
      <c r="N30" s="186">
        <f>'dXdata - Monthly'!CE36</f>
        <v>1239</v>
      </c>
      <c r="O30" s="186">
        <f>'dXdata - Monthly'!CF36</f>
        <v>1621</v>
      </c>
      <c r="P30" s="186">
        <f>'dXdata - Monthly'!CG36</f>
        <v>1680</v>
      </c>
      <c r="Q30" s="186">
        <f>'dXdata - Monthly'!CH36</f>
        <v>2734</v>
      </c>
      <c r="R30" s="186">
        <f>'dXdata - Monthly'!CI36</f>
        <v>2137</v>
      </c>
      <c r="S30" s="186">
        <f>'dXdata - Monthly'!CJ36</f>
        <v>1808</v>
      </c>
      <c r="T30" s="186">
        <f>'dXdata - Monthly'!CK36</f>
        <v>1493</v>
      </c>
      <c r="U30" s="185">
        <f>'dXdata - Monthly'!CL36</f>
        <v>1951</v>
      </c>
      <c r="V30" s="186">
        <f>'dXdata - Monthly'!CM36</f>
        <v>1674</v>
      </c>
      <c r="W30" s="186">
        <f>'dXdata - Monthly'!CN36</f>
        <v>1760</v>
      </c>
      <c r="X30" s="236">
        <f>'dXdata - Monthly'!CO36</f>
        <v>1831</v>
      </c>
      <c r="Y30" s="263"/>
    </row>
    <row r="31" spans="1:25" s="215" customFormat="1" ht="16.5" customHeight="1" x14ac:dyDescent="0.2">
      <c r="A31" s="62">
        <v>29</v>
      </c>
      <c r="B31" s="75" t="s">
        <v>50</v>
      </c>
      <c r="C31" s="64" t="s">
        <v>51</v>
      </c>
      <c r="D31" s="65"/>
      <c r="E31" s="74" t="s">
        <v>222</v>
      </c>
      <c r="F31" s="98">
        <f>'dXdata - Annual'!G37</f>
        <v>2731</v>
      </c>
      <c r="G31" s="98">
        <f>'dXdata - Annual'!H37</f>
        <v>2374</v>
      </c>
      <c r="H31" s="106">
        <f>'dXdata - Annual'!I37</f>
        <v>2572</v>
      </c>
      <c r="I31" s="174">
        <f>'dXdata - Monthly'!BZ37</f>
        <v>209</v>
      </c>
      <c r="J31" s="175">
        <f>'dXdata - Monthly'!CA37</f>
        <v>202</v>
      </c>
      <c r="K31" s="175">
        <f>'dXdata - Monthly'!CB37</f>
        <v>244</v>
      </c>
      <c r="L31" s="175">
        <f>'dXdata - Monthly'!CC37</f>
        <v>211</v>
      </c>
      <c r="M31" s="175">
        <f>'dXdata - Monthly'!CD37</f>
        <v>256</v>
      </c>
      <c r="N31" s="175">
        <f>'dXdata - Monthly'!CE37</f>
        <v>200</v>
      </c>
      <c r="O31" s="175">
        <f>'dXdata - Monthly'!CF37</f>
        <v>173</v>
      </c>
      <c r="P31" s="175">
        <f>'dXdata - Monthly'!CG37</f>
        <v>220</v>
      </c>
      <c r="Q31" s="175">
        <f>'dXdata - Monthly'!CH37</f>
        <v>234</v>
      </c>
      <c r="R31" s="175">
        <f>'dXdata - Monthly'!CI37</f>
        <v>212</v>
      </c>
      <c r="S31" s="175">
        <f>'dXdata - Monthly'!CJ37</f>
        <v>237</v>
      </c>
      <c r="T31" s="175">
        <f>'dXdata - Monthly'!CK37</f>
        <v>174</v>
      </c>
      <c r="U31" s="174">
        <f>'dXdata - Monthly'!CL37</f>
        <v>192</v>
      </c>
      <c r="V31" s="175">
        <f>'dXdata - Monthly'!CM37</f>
        <v>203</v>
      </c>
      <c r="W31" s="175">
        <f>'dXdata - Monthly'!CN37</f>
        <v>224</v>
      </c>
      <c r="X31" s="237" t="e">
        <f>'dXdata - Monthly'!CO37</f>
        <v>#N/A</v>
      </c>
      <c r="Y31" s="259"/>
    </row>
    <row r="32" spans="1:25" s="215" customFormat="1" ht="16.5" customHeight="1" x14ac:dyDescent="0.2">
      <c r="A32" s="108">
        <v>31</v>
      </c>
      <c r="B32" s="119" t="s">
        <v>53</v>
      </c>
      <c r="C32" s="110" t="s">
        <v>52</v>
      </c>
      <c r="D32" s="111"/>
      <c r="E32" s="120" t="s">
        <v>254</v>
      </c>
      <c r="F32" s="130">
        <f>'dXdata - Annual'!G38</f>
        <v>27684</v>
      </c>
      <c r="G32" s="130">
        <f>'dXdata - Annual'!H38</f>
        <v>29659</v>
      </c>
      <c r="H32" s="131">
        <f>'dXdata - Annual'!I38</f>
        <v>27410</v>
      </c>
      <c r="I32" s="185">
        <f>'dXdata - Monthly'!BZ38</f>
        <v>1198</v>
      </c>
      <c r="J32" s="186">
        <f>'dXdata - Monthly'!CA38</f>
        <v>1738</v>
      </c>
      <c r="K32" s="186">
        <f>'dXdata - Monthly'!CB38</f>
        <v>2424</v>
      </c>
      <c r="L32" s="186">
        <f>'dXdata - Monthly'!CC38</f>
        <v>2686</v>
      </c>
      <c r="M32" s="186">
        <f>'dXdata - Monthly'!CD38</f>
        <v>3117</v>
      </c>
      <c r="N32" s="186">
        <f>'dXdata - Monthly'!CE38</f>
        <v>3140</v>
      </c>
      <c r="O32" s="186">
        <f>'dXdata - Monthly'!CF38</f>
        <v>2644</v>
      </c>
      <c r="P32" s="186">
        <f>'dXdata - Monthly'!CG38</f>
        <v>2716</v>
      </c>
      <c r="Q32" s="186">
        <f>'dXdata - Monthly'!CH38</f>
        <v>2430</v>
      </c>
      <c r="R32" s="186">
        <f>'dXdata - Monthly'!CI38</f>
        <v>2169</v>
      </c>
      <c r="S32" s="186">
        <f>'dXdata - Monthly'!CJ38</f>
        <v>1783</v>
      </c>
      <c r="T32" s="186">
        <f>'dXdata - Monthly'!CK38</f>
        <v>1365</v>
      </c>
      <c r="U32" s="185">
        <f>'dXdata - Monthly'!CL38</f>
        <v>1649</v>
      </c>
      <c r="V32" s="186">
        <f>'dXdata - Monthly'!CM38</f>
        <v>2135</v>
      </c>
      <c r="W32" s="186">
        <f>'dXdata - Monthly'!CN38</f>
        <v>2664</v>
      </c>
      <c r="X32" s="236">
        <f>'dXdata - Monthly'!CO38</f>
        <v>2881</v>
      </c>
      <c r="Y32" s="259"/>
    </row>
    <row r="33" spans="1:25" s="215" customFormat="1" ht="16.5" customHeight="1" x14ac:dyDescent="0.2">
      <c r="A33" s="62">
        <v>32</v>
      </c>
      <c r="B33" s="75" t="s">
        <v>54</v>
      </c>
      <c r="C33" s="64" t="s">
        <v>51</v>
      </c>
      <c r="D33" s="65"/>
      <c r="E33" s="74" t="s">
        <v>253</v>
      </c>
      <c r="F33" s="189">
        <f>'dXdata - Annual'!G40</f>
        <v>73.496694719515759</v>
      </c>
      <c r="G33" s="189">
        <f>'dXdata - Annual'!H40</f>
        <v>76.273627362736278</v>
      </c>
      <c r="H33" s="190">
        <f>'dXdata - Annual'!I40</f>
        <v>80.637665813700394</v>
      </c>
      <c r="I33" s="192">
        <f>'dXdata - Monthly'!BZ40*100</f>
        <v>64.686825053995676</v>
      </c>
      <c r="J33" s="191">
        <f>'dXdata - Monthly'!CA40*100</f>
        <v>72.841575859178548</v>
      </c>
      <c r="K33" s="191">
        <f>'dXdata - Monthly'!CB40*100</f>
        <v>73.144236572118288</v>
      </c>
      <c r="L33" s="191">
        <f>'dXdata - Monthly'!CC40*100</f>
        <v>85.759897828863345</v>
      </c>
      <c r="M33" s="191">
        <f>'dXdata - Monthly'!CD40*100</f>
        <v>85.397260273972591</v>
      </c>
      <c r="N33" s="191">
        <f>'dXdata - Monthly'!CE40*100</f>
        <v>79.715663874079709</v>
      </c>
      <c r="O33" s="191">
        <f>'dXdata - Monthly'!CF40*100</f>
        <v>81.429011395133969</v>
      </c>
      <c r="P33" s="191">
        <f>'dXdata - Monthly'!CG40*100</f>
        <v>86.800894854586133</v>
      </c>
      <c r="Q33" s="191">
        <f>'dXdata - Monthly'!CH40*100</f>
        <v>76.151676590410531</v>
      </c>
      <c r="R33" s="191">
        <f>'dXdata - Monthly'!CI40*100</f>
        <v>80.782122905027933</v>
      </c>
      <c r="S33" s="191">
        <f>'dXdata - Monthly'!CJ40*100</f>
        <v>80.062864840592724</v>
      </c>
      <c r="T33" s="191">
        <f>'dXdata - Monthly'!CK40*100</f>
        <v>109.375</v>
      </c>
      <c r="U33" s="192">
        <f>'dXdata - Monthly'!CL40*100</f>
        <v>77.164248947122132</v>
      </c>
      <c r="V33" s="191">
        <f>'dXdata - Monthly'!CM40*100</f>
        <v>78.753227591294731</v>
      </c>
      <c r="W33" s="191">
        <f>'dXdata - Monthly'!CN40*100</f>
        <v>83.984867591424972</v>
      </c>
      <c r="X33" s="238">
        <f>'dXdata - Monthly'!CO40*100</f>
        <v>82.526496705814949</v>
      </c>
      <c r="Y33" s="259"/>
    </row>
    <row r="34" spans="1:25" s="215" customFormat="1" ht="16.5" customHeight="1" thickBot="1" x14ac:dyDescent="0.25">
      <c r="A34" s="108">
        <v>33</v>
      </c>
      <c r="B34" s="122" t="s">
        <v>55</v>
      </c>
      <c r="C34" s="110" t="s">
        <v>44</v>
      </c>
      <c r="D34" s="124"/>
      <c r="E34" s="125" t="s">
        <v>255</v>
      </c>
      <c r="F34" s="151">
        <f>'dXdata - Annual'!G39</f>
        <v>489.97449999999998</v>
      </c>
      <c r="G34" s="151">
        <f>'dXdata - Annual'!H39</f>
        <v>511.47158333333334</v>
      </c>
      <c r="H34" s="152">
        <f>'dXdata - Annual'!I39</f>
        <v>536.82041666666657</v>
      </c>
      <c r="I34" s="154">
        <f>'dXdata - Monthly'!BZ39/1000</f>
        <v>508.51499999999999</v>
      </c>
      <c r="J34" s="153">
        <f>'dXdata - Monthly'!CA39/1000</f>
        <v>506.82299999999998</v>
      </c>
      <c r="K34" s="153">
        <f>'dXdata - Monthly'!CB39/1000</f>
        <v>535.90300000000002</v>
      </c>
      <c r="L34" s="153">
        <f>'dXdata - Monthly'!CC39/1000</f>
        <v>548.58500000000004</v>
      </c>
      <c r="M34" s="153">
        <f>'dXdata - Monthly'!CD39/1000</f>
        <v>552.41200000000003</v>
      </c>
      <c r="N34" s="153">
        <f>'dXdata - Monthly'!CE39/1000</f>
        <v>552.12199999999996</v>
      </c>
      <c r="O34" s="153">
        <f>'dXdata - Monthly'!CF39/1000</f>
        <v>539.73</v>
      </c>
      <c r="P34" s="153">
        <f>'dXdata - Monthly'!CG39/1000</f>
        <v>522.75</v>
      </c>
      <c r="Q34" s="153">
        <f>'dXdata - Monthly'!CH39/1000</f>
        <v>548.68700000000001</v>
      </c>
      <c r="R34" s="153">
        <f>'dXdata - Monthly'!CI39/1000</f>
        <v>546.08500000000004</v>
      </c>
      <c r="S34" s="153">
        <f>'dXdata - Monthly'!CJ39/1000</f>
        <v>539.88699999999994</v>
      </c>
      <c r="T34" s="153">
        <f>'dXdata - Monthly'!CK39/1000</f>
        <v>540.346</v>
      </c>
      <c r="U34" s="154">
        <f>'dXdata - Monthly'!CL39/1000</f>
        <v>569.38900000000001</v>
      </c>
      <c r="V34" s="153">
        <f>'dXdata - Monthly'!CM39/1000</f>
        <v>583.25199999999995</v>
      </c>
      <c r="W34" s="153">
        <f>'dXdata - Monthly'!CN39/1000</f>
        <v>596.19299999999998</v>
      </c>
      <c r="X34" s="239">
        <f>'dXdata - Monthly'!CO39/1000</f>
        <v>608.41499999999996</v>
      </c>
      <c r="Y34" s="259"/>
    </row>
    <row r="35" spans="1:25" s="215" customFormat="1" ht="16.5" customHeight="1" thickBot="1" x14ac:dyDescent="0.25">
      <c r="A35" s="108"/>
      <c r="B35" s="155" t="s">
        <v>56</v>
      </c>
      <c r="C35" s="156"/>
      <c r="D35" s="157"/>
      <c r="E35" s="244" t="s">
        <v>56</v>
      </c>
      <c r="F35" s="245"/>
      <c r="G35" s="245"/>
      <c r="H35" s="245"/>
      <c r="I35" s="246"/>
      <c r="J35" s="246"/>
      <c r="K35" s="246"/>
      <c r="L35" s="246"/>
      <c r="M35" s="246"/>
      <c r="N35" s="246"/>
      <c r="O35" s="246"/>
      <c r="P35" s="246"/>
      <c r="Q35" s="246"/>
      <c r="R35" s="246"/>
      <c r="S35" s="246"/>
      <c r="T35" s="246"/>
      <c r="U35" s="246"/>
      <c r="V35" s="246"/>
      <c r="W35" s="246"/>
      <c r="X35" s="257"/>
      <c r="Y35" s="259"/>
    </row>
    <row r="36" spans="1:25" s="220" customFormat="1" ht="16.5" customHeight="1" x14ac:dyDescent="0.2">
      <c r="A36" s="77">
        <v>35</v>
      </c>
      <c r="B36" s="160" t="s">
        <v>57</v>
      </c>
      <c r="C36" s="160" t="s">
        <v>46</v>
      </c>
      <c r="D36" s="161"/>
      <c r="E36" s="79" t="s">
        <v>260</v>
      </c>
      <c r="F36" s="189">
        <f>'dXdata - Annual'!G41</f>
        <v>88.929502555535578</v>
      </c>
      <c r="G36" s="189">
        <f>'dXdata - Annual'!H41</f>
        <v>107.20479247926475</v>
      </c>
      <c r="H36" s="190">
        <f>'dXdata - Annual'!I41</f>
        <v>400.61625460451711</v>
      </c>
      <c r="I36" s="180">
        <f>'dXdata - Monthly'!BZ41</f>
        <v>10.123479114528244</v>
      </c>
      <c r="J36" s="207">
        <f>'dXdata - Monthly'!CA41</f>
        <v>10.186011278916425</v>
      </c>
      <c r="K36" s="207">
        <f>'dXdata - Monthly'!CB41</f>
        <v>40.050084406332672</v>
      </c>
      <c r="L36" s="207">
        <f>'dXdata - Monthly'!CC41</f>
        <v>46.333335860045167</v>
      </c>
      <c r="M36" s="207">
        <f>'dXdata - Monthly'!CD41</f>
        <v>38.695339242318141</v>
      </c>
      <c r="N36" s="207">
        <f>'dXdata - Monthly'!CE41</f>
        <v>32.766673515597383</v>
      </c>
      <c r="O36" s="207">
        <f>'dXdata - Monthly'!CF41</f>
        <v>36.139467949985821</v>
      </c>
      <c r="P36" s="207">
        <f>'dXdata - Monthly'!CG41</f>
        <v>39.333881741739937</v>
      </c>
      <c r="Q36" s="207">
        <f>'dXdata - Monthly'!CH41</f>
        <v>39.528530636016448</v>
      </c>
      <c r="R36" s="207">
        <f>'dXdata - Monthly'!CI41</f>
        <v>39.185402916554615</v>
      </c>
      <c r="S36" s="207">
        <f>'dXdata - Monthly'!CJ41</f>
        <v>35.772855099106039</v>
      </c>
      <c r="T36" s="207">
        <f>'dXdata - Monthly'!CK41</f>
        <v>32.501192843376245</v>
      </c>
      <c r="U36" s="180">
        <f>'dXdata - Monthly'!CL41</f>
        <v>33.60679924903549</v>
      </c>
      <c r="V36" s="207">
        <f>'dXdata - Monthly'!CM41</f>
        <v>36.236007843988503</v>
      </c>
      <c r="W36" s="207">
        <f>'dXdata - Monthly'!CN41</f>
        <v>33.148097518791026</v>
      </c>
      <c r="X36" s="240" t="e">
        <f>'dXdata - Monthly'!CO41</f>
        <v>#N/A</v>
      </c>
      <c r="Y36" s="264"/>
    </row>
    <row r="37" spans="1:25" s="220" customFormat="1" ht="16.5" customHeight="1" x14ac:dyDescent="0.2">
      <c r="A37" s="76">
        <v>36</v>
      </c>
      <c r="B37" s="119" t="s">
        <v>58</v>
      </c>
      <c r="C37" s="119" t="s">
        <v>46</v>
      </c>
      <c r="D37" s="132"/>
      <c r="E37" s="133" t="s">
        <v>217</v>
      </c>
      <c r="F37" s="128">
        <f>'dXdata - Annual'!G42</f>
        <v>86.790747999999994</v>
      </c>
      <c r="G37" s="128">
        <f>'dXdata - Annual'!H42</f>
        <v>108.54391600000002</v>
      </c>
      <c r="H37" s="129">
        <f>'dXdata - Annual'!I42</f>
        <v>104.25468999999998</v>
      </c>
      <c r="I37" s="181">
        <f>'dXdata - Monthly'!BZ42</f>
        <v>9.7279599999999995</v>
      </c>
      <c r="J37" s="182">
        <f>'dXdata - Monthly'!CA42</f>
        <v>8.7417739999999995</v>
      </c>
      <c r="K37" s="182">
        <f>'dXdata - Monthly'!CB42</f>
        <v>9.0854149999999994</v>
      </c>
      <c r="L37" s="182">
        <f>'dXdata - Monthly'!CC42</f>
        <v>8.1608669999999996</v>
      </c>
      <c r="M37" s="182">
        <f>'dXdata - Monthly'!CD42</f>
        <v>8.4667589999999997</v>
      </c>
      <c r="N37" s="182">
        <f>'dXdata - Monthly'!CE42</f>
        <v>7.8825880000000002</v>
      </c>
      <c r="O37" s="182">
        <f>'dXdata - Monthly'!CF42</f>
        <v>8.1974490000000007</v>
      </c>
      <c r="P37" s="182">
        <f>'dXdata - Monthly'!CG42</f>
        <v>8.7108489999999996</v>
      </c>
      <c r="Q37" s="182">
        <f>'dXdata - Monthly'!CH42</f>
        <v>9.1721869999999992</v>
      </c>
      <c r="R37" s="182">
        <f>'dXdata - Monthly'!CI42</f>
        <v>8.6753049999999998</v>
      </c>
      <c r="S37" s="182">
        <f>'dXdata - Monthly'!CJ42</f>
        <v>8.7202450000000002</v>
      </c>
      <c r="T37" s="182">
        <f>'dXdata - Monthly'!CK42</f>
        <v>8.7132919999999991</v>
      </c>
      <c r="U37" s="181">
        <f>'dXdata - Monthly'!CL42</f>
        <v>8.3506859999999996</v>
      </c>
      <c r="V37" s="182">
        <f>'dXdata - Monthly'!CM42</f>
        <v>8.8079219999999996</v>
      </c>
      <c r="W37" s="182">
        <f>'dXdata - Monthly'!CN42</f>
        <v>8.3448189999999993</v>
      </c>
      <c r="X37" s="241" t="e">
        <f>'dXdata - Monthly'!CO42</f>
        <v>#N/A</v>
      </c>
      <c r="Y37" s="264"/>
    </row>
    <row r="38" spans="1:25" s="220" customFormat="1" ht="16.5" customHeight="1" x14ac:dyDescent="0.2">
      <c r="A38" s="77">
        <v>39</v>
      </c>
      <c r="B38" s="75" t="s">
        <v>59</v>
      </c>
      <c r="C38" s="75" t="s">
        <v>48</v>
      </c>
      <c r="D38" s="78"/>
      <c r="E38" s="79" t="s">
        <v>218</v>
      </c>
      <c r="F38" s="98">
        <f>'dXdata - Annual'!G45</f>
        <v>88</v>
      </c>
      <c r="G38" s="98">
        <f>'dXdata - Annual'!H45</f>
        <v>133</v>
      </c>
      <c r="H38" s="106">
        <f>'dXdata - Annual'!I45</f>
        <v>142</v>
      </c>
      <c r="I38" s="178">
        <f>'dXdata - Monthly'!BZ45</f>
        <v>9</v>
      </c>
      <c r="J38" s="179">
        <f>'dXdata - Monthly'!CA45</f>
        <v>16</v>
      </c>
      <c r="K38" s="179">
        <f>'dXdata - Monthly'!CB45</f>
        <v>14</v>
      </c>
      <c r="L38" s="179">
        <f>'dXdata - Monthly'!CC45</f>
        <v>10</v>
      </c>
      <c r="M38" s="179">
        <f>'dXdata - Monthly'!CD45</f>
        <v>12</v>
      </c>
      <c r="N38" s="179">
        <f>'dXdata - Monthly'!CE45</f>
        <v>11</v>
      </c>
      <c r="O38" s="179">
        <f>'dXdata - Monthly'!CF45</f>
        <v>12</v>
      </c>
      <c r="P38" s="179">
        <f>'dXdata - Monthly'!CG45</f>
        <v>8</v>
      </c>
      <c r="Q38" s="179">
        <f>'dXdata - Monthly'!CH45</f>
        <v>10</v>
      </c>
      <c r="R38" s="179">
        <f>'dXdata - Monthly'!CI45</f>
        <v>12</v>
      </c>
      <c r="S38" s="179">
        <f>'dXdata - Monthly'!CJ45</f>
        <v>16</v>
      </c>
      <c r="T38" s="179">
        <f>'dXdata - Monthly'!CK45</f>
        <v>12</v>
      </c>
      <c r="U38" s="178">
        <f>'dXdata - Monthly'!CL45</f>
        <v>17</v>
      </c>
      <c r="V38" s="179">
        <f>'dXdata - Monthly'!CM45</f>
        <v>21</v>
      </c>
      <c r="W38" s="179">
        <f>'dXdata - Monthly'!CN45</f>
        <v>15</v>
      </c>
      <c r="X38" s="242" t="e">
        <f>'dXdata - Monthly'!CO45</f>
        <v>#N/A</v>
      </c>
      <c r="Y38" s="264"/>
    </row>
    <row r="39" spans="1:25" s="220" customFormat="1" ht="16.5" customHeight="1" thickBot="1" x14ac:dyDescent="0.25">
      <c r="A39" s="76">
        <v>41</v>
      </c>
      <c r="B39" s="158" t="s">
        <v>60</v>
      </c>
      <c r="C39" s="158" t="s">
        <v>52</v>
      </c>
      <c r="D39" s="159"/>
      <c r="E39" s="159" t="s">
        <v>261</v>
      </c>
      <c r="F39" s="151">
        <f>'dXdata - Annual'!G46</f>
        <v>5621.4368739399997</v>
      </c>
      <c r="G39" s="151">
        <f>'dXdata - Annual'!H46</f>
        <v>5699.7719948699996</v>
      </c>
      <c r="H39" s="152">
        <f>'dXdata - Annual'!I46</f>
        <v>5977.1940538899999</v>
      </c>
      <c r="I39" s="183">
        <f>'dXdata - Monthly'!BZ46</f>
        <v>324.32084199000002</v>
      </c>
      <c r="J39" s="184">
        <f>'dXdata - Monthly'!CA46</f>
        <v>399.24400833000004</v>
      </c>
      <c r="K39" s="184">
        <f>'dXdata - Monthly'!CB46</f>
        <v>482.65013915999998</v>
      </c>
      <c r="L39" s="184">
        <f>'dXdata - Monthly'!CC46</f>
        <v>522.60897854999996</v>
      </c>
      <c r="M39" s="184">
        <f>'dXdata - Monthly'!CD46</f>
        <v>590.32490079000002</v>
      </c>
      <c r="N39" s="184">
        <f>'dXdata - Monthly'!CE46</f>
        <v>479.30543232999986</v>
      </c>
      <c r="O39" s="184">
        <f>'dXdata - Monthly'!CF46</f>
        <v>456.03538421999997</v>
      </c>
      <c r="P39" s="184">
        <f>'dXdata - Monthly'!CG46</f>
        <v>773.64027934000012</v>
      </c>
      <c r="Q39" s="184">
        <f>'dXdata - Monthly'!CH46</f>
        <v>529.07912408000004</v>
      </c>
      <c r="R39" s="184">
        <f>'dXdata - Monthly'!CI46</f>
        <v>460.69862746000001</v>
      </c>
      <c r="S39" s="184">
        <f>'dXdata - Monthly'!CJ46</f>
        <v>516.70457297999997</v>
      </c>
      <c r="T39" s="184">
        <f>'dXdata - Monthly'!CK46</f>
        <v>442.58176465999998</v>
      </c>
      <c r="U39" s="183">
        <f>'dXdata - Monthly'!CL46</f>
        <v>446.00968360999997</v>
      </c>
      <c r="V39" s="184">
        <f>'dXdata - Monthly'!CM46</f>
        <v>659.1712676300001</v>
      </c>
      <c r="W39" s="184">
        <f>'dXdata - Monthly'!CN46</f>
        <v>806.86283821999996</v>
      </c>
      <c r="X39" s="243">
        <f>'dXdata - Monthly'!CO46</f>
        <v>1155.27384807</v>
      </c>
      <c r="Y39" s="264"/>
    </row>
    <row r="40" spans="1:25" s="214" customFormat="1" ht="27.75" customHeight="1" x14ac:dyDescent="0.2">
      <c r="A40" s="4"/>
      <c r="B40" s="208"/>
      <c r="C40" s="209"/>
      <c r="D40" s="209"/>
      <c r="E40" s="266" t="s">
        <v>250</v>
      </c>
      <c r="F40" s="266"/>
      <c r="G40" s="266"/>
      <c r="H40" s="266"/>
      <c r="I40" s="266"/>
      <c r="J40" s="266"/>
      <c r="K40" s="266"/>
      <c r="L40" s="266"/>
      <c r="M40" s="266"/>
      <c r="N40" s="266"/>
      <c r="O40" s="266"/>
      <c r="P40" s="266"/>
      <c r="Q40" s="266"/>
      <c r="R40" s="266"/>
      <c r="S40" s="266"/>
      <c r="T40" s="266"/>
      <c r="U40" s="266"/>
      <c r="V40" s="266"/>
      <c r="W40" s="266"/>
      <c r="X40" s="266"/>
      <c r="Y40" s="54"/>
    </row>
    <row r="41" spans="1:25" s="214" customFormat="1" ht="12.75" customHeight="1" x14ac:dyDescent="0.25">
      <c r="A41" s="4"/>
      <c r="B41" s="208"/>
      <c r="C41" s="209"/>
      <c r="D41" s="209"/>
      <c r="E41" s="54" t="s">
        <v>258</v>
      </c>
      <c r="F41" s="94"/>
      <c r="G41" s="94"/>
      <c r="H41" s="94"/>
      <c r="I41" s="94"/>
      <c r="J41" s="94"/>
      <c r="K41" s="94"/>
      <c r="L41" s="94"/>
      <c r="M41" s="94"/>
      <c r="N41" s="94"/>
      <c r="O41" s="94"/>
      <c r="P41" s="94"/>
      <c r="Q41" s="94"/>
      <c r="R41" s="94"/>
      <c r="S41" s="94"/>
      <c r="T41" s="94"/>
      <c r="U41" s="94"/>
      <c r="V41" s="94"/>
      <c r="W41" s="94"/>
      <c r="X41" s="94"/>
      <c r="Y41" s="54"/>
    </row>
    <row r="42" spans="1:25" s="214" customFormat="1" x14ac:dyDescent="0.25">
      <c r="A42" s="4"/>
      <c r="B42" s="208"/>
      <c r="C42" s="209"/>
      <c r="D42" s="209"/>
      <c r="E42" s="54" t="s">
        <v>221</v>
      </c>
      <c r="F42" s="94"/>
      <c r="G42" s="94"/>
      <c r="H42" s="94"/>
      <c r="I42" s="94"/>
      <c r="J42" s="94"/>
      <c r="K42" s="94"/>
      <c r="L42" s="94"/>
      <c r="M42" s="94"/>
      <c r="N42" s="94"/>
      <c r="O42" s="94"/>
      <c r="P42" s="94"/>
      <c r="Q42" s="94"/>
      <c r="R42" s="94"/>
      <c r="S42" s="94"/>
      <c r="T42" s="94"/>
      <c r="U42" s="94"/>
      <c r="V42" s="94"/>
      <c r="W42" s="94"/>
      <c r="X42" s="94"/>
      <c r="Y42" s="54"/>
    </row>
    <row r="43" spans="1:25" s="214" customFormat="1" x14ac:dyDescent="0.25">
      <c r="A43" s="4"/>
      <c r="B43" s="208"/>
      <c r="C43" s="209"/>
      <c r="D43" s="209"/>
      <c r="E43" s="54" t="s">
        <v>61</v>
      </c>
      <c r="F43" s="94"/>
      <c r="G43" s="94"/>
      <c r="H43" s="94"/>
      <c r="I43" s="94"/>
      <c r="J43" s="94"/>
      <c r="K43" s="94"/>
      <c r="L43" s="94"/>
      <c r="M43" s="94"/>
      <c r="N43" s="94"/>
      <c r="O43" s="94"/>
      <c r="P43" s="94"/>
      <c r="Q43" s="94"/>
      <c r="R43" s="94"/>
      <c r="S43" s="94"/>
      <c r="T43" s="94"/>
      <c r="U43" s="94"/>
      <c r="V43" s="94"/>
      <c r="W43" s="94"/>
      <c r="X43" s="94"/>
      <c r="Y43" s="54"/>
    </row>
    <row r="44" spans="1:25" s="214" customFormat="1" x14ac:dyDescent="0.25">
      <c r="A44" s="4"/>
      <c r="B44" s="208"/>
      <c r="C44" s="209"/>
      <c r="D44" s="209"/>
      <c r="E44" s="210" t="s">
        <v>223</v>
      </c>
      <c r="F44" s="211"/>
      <c r="G44" s="211"/>
      <c r="H44" s="211"/>
      <c r="I44" s="94"/>
      <c r="J44" s="94"/>
      <c r="K44" s="94"/>
      <c r="L44" s="94"/>
      <c r="M44" s="94"/>
      <c r="N44" s="94"/>
      <c r="O44" s="94"/>
      <c r="P44" s="94"/>
      <c r="Q44" s="94"/>
      <c r="R44" s="94"/>
      <c r="S44" s="94"/>
      <c r="T44" s="94"/>
      <c r="U44" s="94"/>
      <c r="V44" s="94"/>
      <c r="W44" s="94"/>
      <c r="X44" s="94"/>
      <c r="Y44" s="54"/>
    </row>
    <row r="45" spans="1:25" s="214" customFormat="1" x14ac:dyDescent="0.25">
      <c r="A45" s="4"/>
      <c r="B45" s="208"/>
      <c r="C45" s="209"/>
      <c r="D45" s="209"/>
      <c r="E45" s="210" t="s">
        <v>225</v>
      </c>
      <c r="F45" s="211"/>
      <c r="G45" s="211"/>
      <c r="H45" s="211"/>
      <c r="I45" s="94"/>
      <c r="J45" s="94"/>
      <c r="K45" s="94"/>
      <c r="L45" s="94"/>
      <c r="M45" s="94"/>
      <c r="N45" s="94"/>
      <c r="O45" s="94"/>
      <c r="P45" s="94"/>
      <c r="Q45" s="94"/>
      <c r="R45" s="94"/>
      <c r="S45" s="94"/>
      <c r="T45" s="94"/>
      <c r="U45" s="94"/>
      <c r="V45" s="94"/>
      <c r="W45" s="94"/>
      <c r="X45" s="94"/>
      <c r="Y45" s="54"/>
    </row>
    <row r="46" spans="1:25" s="214" customFormat="1" ht="24" customHeight="1" x14ac:dyDescent="0.25">
      <c r="A46" s="4"/>
      <c r="B46" s="208"/>
      <c r="C46" s="209"/>
      <c r="D46" s="209"/>
      <c r="E46" s="265" t="s">
        <v>229</v>
      </c>
      <c r="F46" s="265"/>
      <c r="G46" s="265"/>
      <c r="H46" s="265"/>
      <c r="I46" s="265"/>
      <c r="J46" s="265"/>
      <c r="K46" s="265"/>
      <c r="L46" s="265"/>
      <c r="M46" s="265"/>
      <c r="N46" s="265"/>
      <c r="O46" s="265"/>
      <c r="P46" s="265"/>
      <c r="Q46" s="265"/>
      <c r="R46" s="265"/>
      <c r="S46" s="265"/>
      <c r="T46" s="265"/>
      <c r="U46" s="265"/>
      <c r="V46" s="265"/>
      <c r="W46" s="265"/>
      <c r="X46" s="265"/>
      <c r="Y46" s="54"/>
    </row>
    <row r="47" spans="1:25" s="214" customFormat="1" ht="12" customHeight="1" x14ac:dyDescent="0.25">
      <c r="A47" s="4"/>
      <c r="B47" s="208"/>
      <c r="C47" s="209"/>
      <c r="D47" s="209"/>
      <c r="E47" s="265" t="s">
        <v>238</v>
      </c>
      <c r="F47" s="265"/>
      <c r="G47" s="265"/>
      <c r="H47" s="265"/>
      <c r="I47" s="194"/>
      <c r="J47" s="194"/>
      <c r="K47" s="194"/>
      <c r="L47" s="194"/>
      <c r="M47" s="194"/>
      <c r="N47" s="194"/>
      <c r="O47" s="194"/>
      <c r="P47" s="194"/>
      <c r="Q47" s="194"/>
      <c r="R47" s="194"/>
      <c r="S47" s="194"/>
      <c r="T47" s="194"/>
      <c r="U47" s="194"/>
      <c r="V47" s="194"/>
      <c r="W47" s="194"/>
      <c r="X47" s="194"/>
      <c r="Y47" s="54"/>
    </row>
    <row r="48" spans="1:25" s="214" customFormat="1" ht="19.5" customHeight="1" x14ac:dyDescent="0.25">
      <c r="A48" s="4"/>
      <c r="B48" s="208"/>
      <c r="C48" s="209"/>
      <c r="D48" s="209"/>
      <c r="E48" s="265" t="s">
        <v>257</v>
      </c>
      <c r="F48" s="265"/>
      <c r="G48" s="265"/>
      <c r="H48" s="265"/>
      <c r="I48" s="265"/>
      <c r="J48" s="265"/>
      <c r="K48" s="265"/>
      <c r="L48" s="265"/>
      <c r="M48" s="265"/>
      <c r="N48" s="265"/>
      <c r="O48" s="265"/>
      <c r="P48" s="265"/>
      <c r="Q48" s="265"/>
      <c r="R48" s="265"/>
      <c r="S48" s="265"/>
      <c r="T48" s="265"/>
      <c r="U48" s="265"/>
      <c r="V48" s="265"/>
      <c r="W48" s="265"/>
      <c r="X48" s="265"/>
      <c r="Y48" s="54"/>
    </row>
    <row r="49" spans="1:25" s="214" customFormat="1" x14ac:dyDescent="0.25">
      <c r="A49" s="4"/>
      <c r="B49" s="208"/>
      <c r="C49" s="209"/>
      <c r="D49" s="209"/>
      <c r="E49" s="265" t="s">
        <v>256</v>
      </c>
      <c r="F49" s="265"/>
      <c r="G49" s="265"/>
      <c r="H49" s="265"/>
      <c r="I49" s="194"/>
      <c r="J49" s="194"/>
      <c r="K49" s="194"/>
      <c r="L49" s="194"/>
      <c r="M49" s="194"/>
      <c r="N49" s="194"/>
      <c r="O49" s="194"/>
      <c r="P49" s="194"/>
      <c r="Q49" s="194"/>
      <c r="R49" s="194"/>
      <c r="S49" s="194"/>
      <c r="T49" s="194"/>
      <c r="U49" s="194"/>
      <c r="V49" s="194"/>
      <c r="W49" s="194"/>
      <c r="X49" s="194"/>
      <c r="Y49" s="54"/>
    </row>
    <row r="50" spans="1:25" s="214" customFormat="1" x14ac:dyDescent="0.25">
      <c r="A50" s="4"/>
      <c r="B50" s="208"/>
      <c r="C50" s="209"/>
      <c r="D50" s="209"/>
      <c r="E50" s="265" t="s">
        <v>259</v>
      </c>
      <c r="F50" s="265"/>
      <c r="G50" s="265"/>
      <c r="H50" s="265"/>
      <c r="I50" s="265"/>
      <c r="J50" s="265"/>
      <c r="K50" s="265"/>
      <c r="L50" s="265"/>
      <c r="M50" s="265"/>
      <c r="N50" s="265"/>
      <c r="O50" s="265"/>
      <c r="P50" s="265"/>
      <c r="Q50" s="265"/>
      <c r="R50" s="265"/>
      <c r="S50" s="265"/>
      <c r="T50" s="265"/>
      <c r="U50" s="265"/>
      <c r="V50" s="265"/>
      <c r="W50" s="265"/>
      <c r="X50" s="265"/>
      <c r="Y50" s="54"/>
    </row>
    <row r="51" spans="1:25" s="214" customFormat="1" x14ac:dyDescent="0.25">
      <c r="A51" s="4"/>
      <c r="B51" s="208"/>
      <c r="C51" s="209"/>
      <c r="D51" s="209"/>
      <c r="E51" s="265" t="s">
        <v>263</v>
      </c>
      <c r="F51" s="265"/>
      <c r="G51" s="265"/>
      <c r="H51" s="265"/>
      <c r="I51" s="265"/>
      <c r="J51" s="265"/>
      <c r="K51" s="265"/>
      <c r="L51" s="265"/>
      <c r="M51" s="265"/>
      <c r="N51" s="265"/>
      <c r="O51" s="265"/>
      <c r="P51" s="265"/>
      <c r="Q51" s="265"/>
      <c r="R51" s="265"/>
      <c r="S51" s="265"/>
      <c r="T51" s="265"/>
      <c r="U51" s="265"/>
      <c r="V51" s="265"/>
      <c r="W51" s="265"/>
      <c r="X51" s="265"/>
      <c r="Y51" s="54"/>
    </row>
    <row r="52" spans="1:25" s="214" customFormat="1" x14ac:dyDescent="0.25">
      <c r="A52" s="4"/>
      <c r="B52" s="208"/>
      <c r="C52" s="209"/>
      <c r="D52" s="209"/>
      <c r="E52" s="54" t="s">
        <v>247</v>
      </c>
      <c r="F52" s="94"/>
      <c r="G52" s="94"/>
      <c r="H52" s="94"/>
      <c r="I52" s="94"/>
      <c r="J52" s="94"/>
      <c r="K52" s="94"/>
      <c r="L52" s="94"/>
      <c r="M52" s="94"/>
      <c r="N52" s="94"/>
      <c r="O52" s="94"/>
      <c r="P52" s="94"/>
      <c r="Q52" s="94"/>
      <c r="R52" s="94"/>
      <c r="S52" s="94"/>
      <c r="T52" s="94"/>
      <c r="U52" s="94"/>
      <c r="V52" s="94"/>
      <c r="W52" s="94"/>
      <c r="X52" s="94"/>
      <c r="Y52" s="54"/>
    </row>
    <row r="59" spans="1:25" x14ac:dyDescent="0.2">
      <c r="E59" s="13"/>
    </row>
  </sheetData>
  <sheetProtection algorithmName="SHA-512" hashValue="z/PTdYt0bh0R7p/QlDRbJIJ78jvNleLxFelLnYFZzRF2HwgIKx6NEs4R4zmJih2IzgSDYY3nigBK0WWRf3rA8Q==" saltValue="+guXb36ZzFYAwStqgFqG+w==" spinCount="100000" sheet="1" objects="1" scenarios="1"/>
  <mergeCells count="7">
    <mergeCell ref="E51:X51"/>
    <mergeCell ref="E49:H49"/>
    <mergeCell ref="E40:X40"/>
    <mergeCell ref="E46:X46"/>
    <mergeCell ref="E47:H47"/>
    <mergeCell ref="E48:X48"/>
    <mergeCell ref="E50:X50"/>
  </mergeCells>
  <pageMargins left="0.7" right="0.7" top="0.75" bottom="0.75" header="0.3" footer="0.3"/>
  <pageSetup orientation="portrait" horizontalDpi="1200" verticalDpi="1200" r:id="rId1"/>
  <ignoredErrors>
    <ignoredError sqref="G28:H28 F30:H33 F29:H29 F34:H34 F36:H39 E35 F24:H26 E27 F17:H22 E23 F5:H12 E14:H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36" customWidth="1"/>
    <col min="2" max="26" width="10.7109375" style="136" customWidth="1"/>
    <col min="27" max="27" width="6.7109375" style="136" customWidth="1"/>
    <col min="28" max="28" width="5.140625" style="136" customWidth="1"/>
    <col min="29" max="29" width="4.140625" style="136" customWidth="1"/>
    <col min="30" max="128" width="0" style="138" hidden="1" customWidth="1"/>
    <col min="129" max="16384" width="10.7109375" style="136" hidden="1"/>
  </cols>
  <sheetData>
    <row r="1" spans="1:128" ht="33.75" x14ac:dyDescent="0.5">
      <c r="A1" s="267" t="str">
        <f ca="1">TEXT(TODAY()-30,"MMMM yyyy")</f>
        <v>April 2024</v>
      </c>
      <c r="B1" s="267"/>
      <c r="C1" s="267"/>
      <c r="D1" s="267"/>
      <c r="E1" s="267"/>
      <c r="S1" s="137" t="e">
        <f>Table!#REF!</f>
        <v>#REF!</v>
      </c>
    </row>
    <row r="2" spans="1:128" ht="61.5" x14ac:dyDescent="0.9">
      <c r="A2" s="139" t="s">
        <v>0</v>
      </c>
    </row>
    <row r="3" spans="1:128" s="142" customFormat="1" ht="36" x14ac:dyDescent="0.55000000000000004">
      <c r="A3" s="140" t="s">
        <v>5</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42" customFormat="1" ht="36" x14ac:dyDescent="0.55000000000000004">
      <c r="A68" s="140" t="s">
        <v>19</v>
      </c>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8"/>
      <c r="CL68" s="138"/>
      <c r="CM68" s="138"/>
      <c r="CN68" s="138"/>
      <c r="CO68" s="138"/>
      <c r="CP68" s="138"/>
      <c r="CQ68" s="138"/>
      <c r="CR68" s="138"/>
      <c r="CS68" s="138"/>
      <c r="CT68" s="138"/>
      <c r="CU68" s="138"/>
      <c r="CV68" s="138"/>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42" customFormat="1" ht="36" x14ac:dyDescent="0.55000000000000004">
      <c r="A112" s="140" t="s">
        <v>24</v>
      </c>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8"/>
      <c r="BQ112" s="138"/>
      <c r="BR112" s="138"/>
      <c r="BS112" s="138"/>
      <c r="BT112" s="138"/>
      <c r="BU112" s="138"/>
      <c r="BV112" s="138"/>
      <c r="BW112" s="138"/>
      <c r="BX112" s="138"/>
      <c r="BY112" s="138"/>
      <c r="BZ112" s="138"/>
      <c r="CA112" s="138"/>
      <c r="CB112" s="138"/>
      <c r="CC112" s="138"/>
      <c r="CD112" s="138"/>
      <c r="CE112" s="138"/>
      <c r="CF112" s="138"/>
      <c r="CG112" s="138"/>
      <c r="CH112" s="138"/>
      <c r="CI112" s="138"/>
      <c r="CJ112" s="138"/>
      <c r="CK112" s="138"/>
      <c r="CL112" s="138"/>
      <c r="CM112" s="138"/>
      <c r="CN112" s="138"/>
      <c r="CO112" s="138"/>
      <c r="CP112" s="138"/>
      <c r="CQ112" s="138"/>
      <c r="CR112" s="138"/>
      <c r="CS112" s="138"/>
      <c r="CT112" s="138"/>
      <c r="CU112" s="138"/>
      <c r="CV112" s="138"/>
      <c r="CW112" s="138"/>
      <c r="CX112" s="138"/>
      <c r="CY112" s="138"/>
      <c r="CZ112" s="138"/>
      <c r="DA112" s="138"/>
      <c r="DB112" s="138"/>
      <c r="DC112" s="138"/>
      <c r="DD112" s="138"/>
      <c r="DE112" s="138"/>
      <c r="DF112" s="138"/>
      <c r="DG112" s="138"/>
      <c r="DH112" s="138"/>
      <c r="DI112" s="138"/>
      <c r="DJ112" s="138"/>
      <c r="DK112" s="138"/>
      <c r="DL112" s="138"/>
      <c r="DM112" s="138"/>
      <c r="DN112" s="138"/>
      <c r="DO112" s="138"/>
      <c r="DP112" s="138"/>
      <c r="DQ112" s="138"/>
      <c r="DR112" s="138"/>
      <c r="DS112" s="138"/>
      <c r="DT112" s="138"/>
      <c r="DU112" s="138"/>
      <c r="DV112" s="138"/>
      <c r="DW112" s="138"/>
      <c r="DX112" s="138"/>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42" customFormat="1" ht="36" x14ac:dyDescent="0.55000000000000004">
      <c r="A157" s="140" t="s">
        <v>36</v>
      </c>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D157" s="138"/>
      <c r="AE157" s="138"/>
      <c r="AF157" s="138"/>
      <c r="AG157" s="138"/>
      <c r="AH157" s="138"/>
      <c r="AI157" s="138"/>
      <c r="AJ157" s="138"/>
      <c r="AK157" s="138"/>
      <c r="AL157" s="138"/>
      <c r="AM157" s="138"/>
      <c r="AN157" s="138"/>
      <c r="AO157" s="138"/>
      <c r="AP157" s="138"/>
      <c r="AQ157" s="138"/>
      <c r="AR157" s="138"/>
      <c r="AS157" s="138"/>
      <c r="AT157" s="138"/>
      <c r="AU157" s="138"/>
      <c r="AV157" s="138"/>
      <c r="AW157" s="138"/>
      <c r="AX157" s="138"/>
      <c r="AY157" s="138"/>
      <c r="AZ157" s="138"/>
      <c r="BA157" s="138"/>
      <c r="BB157" s="138"/>
      <c r="BC157" s="138"/>
      <c r="BD157" s="138"/>
      <c r="BE157" s="138"/>
      <c r="BF157" s="138"/>
      <c r="BG157" s="138"/>
      <c r="BH157" s="138"/>
      <c r="BI157" s="138"/>
      <c r="BJ157" s="138"/>
      <c r="BK157" s="138"/>
      <c r="BL157" s="138"/>
      <c r="BM157" s="138"/>
      <c r="BN157" s="138"/>
      <c r="BO157" s="138"/>
      <c r="BP157" s="138"/>
      <c r="BQ157" s="138"/>
      <c r="BR157" s="138"/>
      <c r="BS157" s="138"/>
      <c r="BT157" s="138"/>
      <c r="BU157" s="138"/>
      <c r="BV157" s="138"/>
      <c r="BW157" s="138"/>
      <c r="BX157" s="138"/>
      <c r="BY157" s="138"/>
      <c r="BZ157" s="138"/>
      <c r="CA157" s="138"/>
      <c r="CB157" s="138"/>
      <c r="CC157" s="138"/>
      <c r="CD157" s="138"/>
      <c r="CE157" s="138"/>
      <c r="CF157" s="138"/>
      <c r="CG157" s="138"/>
      <c r="CH157" s="138"/>
      <c r="CI157" s="138"/>
      <c r="CJ157" s="138"/>
      <c r="CK157" s="138"/>
      <c r="CL157" s="138"/>
      <c r="CM157" s="138"/>
      <c r="CN157" s="138"/>
      <c r="CO157" s="138"/>
      <c r="CP157" s="138"/>
      <c r="CQ157" s="138"/>
      <c r="CR157" s="138"/>
      <c r="CS157" s="138"/>
      <c r="CT157" s="138"/>
      <c r="CU157" s="138"/>
      <c r="CV157" s="138"/>
      <c r="CW157" s="138"/>
      <c r="CX157" s="138"/>
      <c r="CY157" s="138"/>
      <c r="CZ157" s="138"/>
      <c r="DA157" s="138"/>
      <c r="DB157" s="138"/>
      <c r="DC157" s="138"/>
      <c r="DD157" s="138"/>
      <c r="DE157" s="138"/>
      <c r="DF157" s="138"/>
      <c r="DG157" s="138"/>
      <c r="DH157" s="138"/>
      <c r="DI157" s="138"/>
      <c r="DJ157" s="138"/>
      <c r="DK157" s="138"/>
      <c r="DL157" s="138"/>
      <c r="DM157" s="138"/>
      <c r="DN157" s="138"/>
      <c r="DO157" s="138"/>
      <c r="DP157" s="138"/>
      <c r="DQ157" s="138"/>
      <c r="DR157" s="138"/>
      <c r="DS157" s="138"/>
      <c r="DT157" s="138"/>
      <c r="DU157" s="138"/>
      <c r="DV157" s="138"/>
      <c r="DW157" s="138"/>
      <c r="DX157" s="138"/>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42" customFormat="1" ht="36" x14ac:dyDescent="0.55000000000000004">
      <c r="A200" s="140" t="s">
        <v>42</v>
      </c>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D200" s="138"/>
      <c r="AE200" s="138"/>
      <c r="AF200" s="138"/>
      <c r="AG200" s="138"/>
      <c r="AH200" s="138"/>
      <c r="AI200" s="138"/>
      <c r="AJ200" s="138"/>
      <c r="AK200" s="138"/>
      <c r="AL200" s="138"/>
      <c r="AM200" s="138"/>
      <c r="AN200" s="138"/>
      <c r="AO200" s="138"/>
      <c r="AP200" s="138"/>
      <c r="AQ200" s="138"/>
      <c r="AR200" s="138"/>
      <c r="AS200" s="138"/>
      <c r="AT200" s="138"/>
      <c r="AU200" s="138"/>
      <c r="AV200" s="138"/>
      <c r="AW200" s="138"/>
      <c r="AX200" s="138"/>
      <c r="AY200" s="138"/>
      <c r="AZ200" s="138"/>
      <c r="BA200" s="138"/>
      <c r="BB200" s="138"/>
      <c r="BC200" s="138"/>
      <c r="BD200" s="138"/>
      <c r="BE200" s="138"/>
      <c r="BF200" s="138"/>
      <c r="BG200" s="138"/>
      <c r="BH200" s="138"/>
      <c r="BI200" s="138"/>
      <c r="BJ200" s="138"/>
      <c r="BK200" s="138"/>
      <c r="BL200" s="138"/>
      <c r="BM200" s="138"/>
      <c r="BN200" s="138"/>
      <c r="BO200" s="138"/>
      <c r="BP200" s="138"/>
      <c r="BQ200" s="138"/>
      <c r="BR200" s="138"/>
      <c r="BS200" s="138"/>
      <c r="BT200" s="138"/>
      <c r="BU200" s="138"/>
      <c r="BV200" s="138"/>
      <c r="BW200" s="138"/>
      <c r="BX200" s="138"/>
      <c r="BY200" s="138"/>
      <c r="BZ200" s="138"/>
      <c r="CA200" s="138"/>
      <c r="CB200" s="138"/>
      <c r="CC200" s="138"/>
      <c r="CD200" s="138"/>
      <c r="CE200" s="138"/>
      <c r="CF200" s="138"/>
      <c r="CG200" s="138"/>
      <c r="CH200" s="138"/>
      <c r="CI200" s="138"/>
      <c r="CJ200" s="138"/>
      <c r="CK200" s="138"/>
      <c r="CL200" s="138"/>
      <c r="CM200" s="138"/>
      <c r="CN200" s="138"/>
      <c r="CO200" s="138"/>
      <c r="CP200" s="138"/>
      <c r="CQ200" s="138"/>
      <c r="CR200" s="138"/>
      <c r="CS200" s="138"/>
      <c r="CT200" s="138"/>
      <c r="CU200" s="138"/>
      <c r="CV200" s="138"/>
      <c r="CW200" s="138"/>
      <c r="CX200" s="138"/>
      <c r="CY200" s="138"/>
      <c r="CZ200" s="138"/>
      <c r="DA200" s="138"/>
      <c r="DB200" s="138"/>
      <c r="DC200" s="138"/>
      <c r="DD200" s="138"/>
      <c r="DE200" s="138"/>
      <c r="DF200" s="138"/>
      <c r="DG200" s="138"/>
      <c r="DH200" s="138"/>
      <c r="DI200" s="138"/>
      <c r="DJ200" s="138"/>
      <c r="DK200" s="138"/>
      <c r="DL200" s="138"/>
      <c r="DM200" s="138"/>
      <c r="DN200" s="138"/>
      <c r="DO200" s="138"/>
      <c r="DP200" s="138"/>
      <c r="DQ200" s="138"/>
      <c r="DR200" s="138"/>
      <c r="DS200" s="138"/>
      <c r="DT200" s="138"/>
      <c r="DU200" s="138"/>
      <c r="DV200" s="138"/>
      <c r="DW200" s="138"/>
      <c r="DX200" s="138"/>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42" customFormat="1" ht="36" x14ac:dyDescent="0.55000000000000004">
      <c r="A262" s="140" t="s">
        <v>56</v>
      </c>
      <c r="B262" s="141"/>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D262" s="138"/>
      <c r="AE262" s="138"/>
      <c r="AF262" s="138"/>
      <c r="AG262" s="138"/>
      <c r="AH262" s="138"/>
      <c r="AI262" s="138"/>
      <c r="AJ262" s="138"/>
      <c r="AK262" s="138"/>
      <c r="AL262" s="138"/>
      <c r="AM262" s="138"/>
      <c r="AN262" s="138"/>
      <c r="AO262" s="138"/>
      <c r="AP262" s="138"/>
      <c r="AQ262" s="138"/>
      <c r="AR262" s="138"/>
      <c r="AS262" s="138"/>
      <c r="AT262" s="138"/>
      <c r="AU262" s="138"/>
      <c r="AV262" s="138"/>
      <c r="AW262" s="138"/>
      <c r="AX262" s="138"/>
      <c r="AY262" s="138"/>
      <c r="AZ262" s="138"/>
      <c r="BA262" s="138"/>
      <c r="BB262" s="138"/>
      <c r="BC262" s="138"/>
      <c r="BD262" s="138"/>
      <c r="BE262" s="138"/>
      <c r="BF262" s="138"/>
      <c r="BG262" s="138"/>
      <c r="BH262" s="138"/>
      <c r="BI262" s="138"/>
      <c r="BJ262" s="138"/>
      <c r="BK262" s="138"/>
      <c r="BL262" s="138"/>
      <c r="BM262" s="138"/>
      <c r="BN262" s="138"/>
      <c r="BO262" s="138"/>
      <c r="BP262" s="138"/>
      <c r="BQ262" s="138"/>
      <c r="BR262" s="138"/>
      <c r="BS262" s="138"/>
      <c r="BT262" s="138"/>
      <c r="BU262" s="138"/>
      <c r="BV262" s="138"/>
      <c r="BW262" s="138"/>
      <c r="BX262" s="138"/>
      <c r="BY262" s="138"/>
      <c r="BZ262" s="138"/>
      <c r="CA262" s="138"/>
      <c r="CB262" s="138"/>
      <c r="CC262" s="138"/>
      <c r="CD262" s="138"/>
      <c r="CE262" s="138"/>
      <c r="CF262" s="138"/>
      <c r="CG262" s="138"/>
      <c r="CH262" s="138"/>
      <c r="CI262" s="138"/>
      <c r="CJ262" s="138"/>
      <c r="CK262" s="138"/>
      <c r="CL262" s="138"/>
      <c r="CM262" s="138"/>
      <c r="CN262" s="138"/>
      <c r="CO262" s="138"/>
      <c r="CP262" s="138"/>
      <c r="CQ262" s="138"/>
      <c r="CR262" s="138"/>
      <c r="CS262" s="138"/>
      <c r="CT262" s="138"/>
      <c r="CU262" s="138"/>
      <c r="CV262" s="138"/>
      <c r="CW262" s="138"/>
      <c r="CX262" s="138"/>
      <c r="CY262" s="138"/>
      <c r="CZ262" s="138"/>
      <c r="DA262" s="138"/>
      <c r="DB262" s="138"/>
      <c r="DC262" s="138"/>
      <c r="DD262" s="138"/>
      <c r="DE262" s="138"/>
      <c r="DF262" s="138"/>
      <c r="DG262" s="138"/>
      <c r="DH262" s="138"/>
      <c r="DI262" s="138"/>
      <c r="DJ262" s="138"/>
      <c r="DK262" s="138"/>
      <c r="DL262" s="138"/>
      <c r="DM262" s="138"/>
      <c r="DN262" s="138"/>
      <c r="DO262" s="138"/>
      <c r="DP262" s="138"/>
      <c r="DQ262" s="138"/>
      <c r="DR262" s="138"/>
      <c r="DS262" s="138"/>
      <c r="DT262" s="138"/>
      <c r="DU262" s="138"/>
      <c r="DV262" s="138"/>
      <c r="DW262" s="138"/>
      <c r="DX262" s="138"/>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42" customFormat="1" ht="21" x14ac:dyDescent="0.35">
      <c r="A330" s="143" t="s">
        <v>215</v>
      </c>
      <c r="B330" s="143"/>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c r="AD330" s="138"/>
      <c r="AE330" s="138"/>
      <c r="AF330" s="138"/>
      <c r="AG330" s="138"/>
      <c r="AH330" s="138"/>
      <c r="AI330" s="138"/>
      <c r="AJ330" s="138"/>
      <c r="AK330" s="138"/>
      <c r="AL330" s="138"/>
      <c r="AM330" s="138"/>
      <c r="AN330" s="138"/>
      <c r="AO330" s="138"/>
      <c r="AP330" s="138"/>
      <c r="AQ330" s="138"/>
      <c r="AR330" s="138"/>
      <c r="AS330" s="138"/>
      <c r="AT330" s="138"/>
      <c r="AU330" s="138"/>
      <c r="AV330" s="138"/>
      <c r="AW330" s="138"/>
      <c r="AX330" s="138"/>
      <c r="AY330" s="138"/>
      <c r="AZ330" s="138"/>
      <c r="BA330" s="138"/>
      <c r="BB330" s="138"/>
      <c r="BC330" s="138"/>
      <c r="BD330" s="138"/>
      <c r="BE330" s="138"/>
      <c r="BF330" s="138"/>
      <c r="BG330" s="138"/>
      <c r="BH330" s="138"/>
      <c r="BI330" s="138"/>
      <c r="BJ330" s="138"/>
      <c r="BK330" s="138"/>
      <c r="BL330" s="138"/>
      <c r="BM330" s="138"/>
      <c r="BN330" s="138"/>
      <c r="BO330" s="138"/>
      <c r="BP330" s="138"/>
      <c r="BQ330" s="138"/>
      <c r="BR330" s="138"/>
      <c r="BS330" s="138"/>
      <c r="BT330" s="138"/>
      <c r="BU330" s="138"/>
      <c r="BV330" s="138"/>
      <c r="BW330" s="138"/>
      <c r="BX330" s="138"/>
      <c r="BY330" s="138"/>
      <c r="BZ330" s="138"/>
      <c r="CA330" s="138"/>
      <c r="CB330" s="138"/>
      <c r="CC330" s="138"/>
      <c r="CD330" s="138"/>
      <c r="CE330" s="138"/>
      <c r="CF330" s="138"/>
      <c r="CG330" s="138"/>
      <c r="CH330" s="138"/>
      <c r="CI330" s="138"/>
      <c r="CJ330" s="138"/>
      <c r="CK330" s="138"/>
      <c r="CL330" s="138"/>
      <c r="CM330" s="138"/>
      <c r="CN330" s="138"/>
      <c r="CO330" s="138"/>
      <c r="CP330" s="138"/>
      <c r="CQ330" s="138"/>
      <c r="CR330" s="138"/>
      <c r="CS330" s="138"/>
      <c r="CT330" s="138"/>
      <c r="CU330" s="138"/>
      <c r="CV330" s="138"/>
      <c r="CW330" s="138"/>
      <c r="CX330" s="138"/>
      <c r="CY330" s="138"/>
      <c r="CZ330" s="138"/>
      <c r="DA330" s="138"/>
      <c r="DB330" s="138"/>
      <c r="DC330" s="138"/>
      <c r="DD330" s="138"/>
      <c r="DE330" s="138"/>
      <c r="DF330" s="138"/>
      <c r="DG330" s="138"/>
      <c r="DH330" s="138"/>
      <c r="DI330" s="138"/>
      <c r="DJ330" s="138"/>
      <c r="DK330" s="138"/>
      <c r="DL330" s="138"/>
      <c r="DM330" s="138"/>
      <c r="DN330" s="138"/>
      <c r="DO330" s="138"/>
      <c r="DP330" s="138"/>
      <c r="DQ330" s="138"/>
      <c r="DR330" s="138"/>
      <c r="DS330" s="138"/>
      <c r="DT330" s="138"/>
      <c r="DU330" s="138"/>
      <c r="DV330" s="138"/>
      <c r="DW330" s="138"/>
      <c r="DX330" s="138"/>
    </row>
    <row r="331" spans="1:128" s="142" customFormat="1" ht="21" x14ac:dyDescent="0.35">
      <c r="A331" s="143"/>
      <c r="B331" s="143"/>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c r="AD331" s="138"/>
      <c r="AE331" s="138"/>
      <c r="AF331" s="138"/>
      <c r="AG331" s="138"/>
      <c r="AH331" s="138"/>
      <c r="AI331" s="138"/>
      <c r="AJ331" s="138"/>
      <c r="AK331" s="138"/>
      <c r="AL331" s="138"/>
      <c r="AM331" s="138"/>
      <c r="AN331" s="138"/>
      <c r="AO331" s="138"/>
      <c r="AP331" s="138"/>
      <c r="AQ331" s="138"/>
      <c r="AR331" s="138"/>
      <c r="AS331" s="138"/>
      <c r="AT331" s="138"/>
      <c r="AU331" s="138"/>
      <c r="AV331" s="138"/>
      <c r="AW331" s="138"/>
      <c r="AX331" s="138"/>
      <c r="AY331" s="138"/>
      <c r="AZ331" s="138"/>
      <c r="BA331" s="138"/>
      <c r="BB331" s="138"/>
      <c r="BC331" s="138"/>
      <c r="BD331" s="138"/>
      <c r="BE331" s="138"/>
      <c r="BF331" s="138"/>
      <c r="BG331" s="138"/>
      <c r="BH331" s="138"/>
      <c r="BI331" s="138"/>
      <c r="BJ331" s="138"/>
      <c r="BK331" s="138"/>
      <c r="BL331" s="138"/>
      <c r="BM331" s="138"/>
      <c r="BN331" s="138"/>
      <c r="BO331" s="138"/>
      <c r="BP331" s="138"/>
      <c r="BQ331" s="138"/>
      <c r="BR331" s="138"/>
      <c r="BS331" s="138"/>
      <c r="BT331" s="138"/>
      <c r="BU331" s="138"/>
      <c r="BV331" s="138"/>
      <c r="BW331" s="138"/>
      <c r="BX331" s="138"/>
      <c r="BY331" s="138"/>
      <c r="BZ331" s="138"/>
      <c r="CA331" s="138"/>
      <c r="CB331" s="138"/>
      <c r="CC331" s="138"/>
      <c r="CD331" s="138"/>
      <c r="CE331" s="138"/>
      <c r="CF331" s="138"/>
      <c r="CG331" s="138"/>
      <c r="CH331" s="138"/>
      <c r="CI331" s="138"/>
      <c r="CJ331" s="138"/>
      <c r="CK331" s="138"/>
      <c r="CL331" s="138"/>
      <c r="CM331" s="138"/>
      <c r="CN331" s="138"/>
      <c r="CO331" s="138"/>
      <c r="CP331" s="138"/>
      <c r="CQ331" s="138"/>
      <c r="CR331" s="138"/>
      <c r="CS331" s="138"/>
      <c r="CT331" s="138"/>
      <c r="CU331" s="138"/>
      <c r="CV331" s="138"/>
      <c r="CW331" s="138"/>
      <c r="CX331" s="138"/>
      <c r="CY331" s="138"/>
      <c r="CZ331" s="138"/>
      <c r="DA331" s="138"/>
      <c r="DB331" s="138"/>
      <c r="DC331" s="138"/>
      <c r="DD331" s="138"/>
      <c r="DE331" s="138"/>
      <c r="DF331" s="138"/>
      <c r="DG331" s="138"/>
      <c r="DH331" s="138"/>
      <c r="DI331" s="138"/>
      <c r="DJ331" s="138"/>
      <c r="DK331" s="138"/>
      <c r="DL331" s="138"/>
      <c r="DM331" s="138"/>
      <c r="DN331" s="138"/>
      <c r="DO331" s="138"/>
      <c r="DP331" s="138"/>
      <c r="DQ331" s="138"/>
      <c r="DR331" s="138"/>
      <c r="DS331" s="138"/>
      <c r="DT331" s="138"/>
      <c r="DU331" s="138"/>
      <c r="DV331" s="138"/>
      <c r="DW331" s="138"/>
      <c r="DX331" s="138"/>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A5" workbookViewId="0">
      <selection activeCell="H45" sqref="H45"/>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1233" s="15" customFormat="1" ht="18.75" x14ac:dyDescent="0.3">
      <c r="A1" s="14" t="s">
        <v>62</v>
      </c>
    </row>
    <row r="2" spans="1:1233" s="18" customFormat="1" ht="24.95" customHeight="1" x14ac:dyDescent="0.25">
      <c r="A2" s="16"/>
      <c r="B2" s="17" t="s">
        <v>63</v>
      </c>
      <c r="D2" s="19"/>
      <c r="E2" s="20"/>
      <c r="F2" s="20"/>
    </row>
    <row r="3" spans="1:1233" s="22" customFormat="1" x14ac:dyDescent="0.2">
      <c r="A3" s="21" t="s">
        <v>71</v>
      </c>
      <c r="E3" s="23"/>
    </row>
    <row r="4" spans="1:1233" s="22" customFormat="1" ht="11.25" x14ac:dyDescent="0.15">
      <c r="A4" s="21" t="s">
        <v>64</v>
      </c>
      <c r="B4" s="24" t="s">
        <v>72</v>
      </c>
    </row>
    <row r="5" spans="1:1233" s="22" customFormat="1" ht="11.25" x14ac:dyDescent="0.15">
      <c r="A5" s="21" t="s">
        <v>65</v>
      </c>
      <c r="B5" s="24" t="s">
        <v>147</v>
      </c>
    </row>
    <row r="6" spans="1:1233" s="22" customFormat="1" ht="11.25" x14ac:dyDescent="0.15">
      <c r="A6" s="21" t="s">
        <v>88</v>
      </c>
      <c r="B6" s="24" t="s">
        <v>89</v>
      </c>
      <c r="G6" s="25"/>
    </row>
    <row r="7" spans="1:1233"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1233" s="29" customFormat="1" ht="11.25" x14ac:dyDescent="0.15">
      <c r="A8" s="28"/>
    </row>
    <row r="9" spans="1:1233" s="30" customFormat="1" x14ac:dyDescent="0.2"/>
    <row r="10" spans="1:1233" s="18" customFormat="1" ht="24.95" customHeight="1" x14ac:dyDescent="0.2">
      <c r="A10" s="31"/>
      <c r="B10" s="17" t="s">
        <v>67</v>
      </c>
      <c r="D10" s="19"/>
      <c r="E10" s="20"/>
      <c r="F10" s="20"/>
    </row>
    <row r="11" spans="1:1233" s="34" customFormat="1" ht="12" x14ac:dyDescent="0.25">
      <c r="A11" s="32"/>
      <c r="B11" s="33"/>
    </row>
    <row r="12" spans="1:1233" s="80" customFormat="1" x14ac:dyDescent="0.2">
      <c r="A12" s="81" t="s">
        <v>148</v>
      </c>
      <c r="B12" s="81"/>
      <c r="C12" s="81" t="s">
        <v>51</v>
      </c>
      <c r="D12" s="81" t="s">
        <v>149</v>
      </c>
      <c r="E12" s="82" t="s">
        <v>150</v>
      </c>
      <c r="F12" s="86">
        <v>42736</v>
      </c>
      <c r="G12" s="86">
        <v>42767</v>
      </c>
      <c r="H12" s="86">
        <v>42795</v>
      </c>
      <c r="I12" s="86">
        <v>42826</v>
      </c>
      <c r="J12" s="86">
        <v>42856</v>
      </c>
      <c r="K12" s="86">
        <v>42887</v>
      </c>
      <c r="L12" s="86">
        <v>42917</v>
      </c>
      <c r="M12" s="86">
        <v>42948</v>
      </c>
      <c r="N12" s="86">
        <v>42979</v>
      </c>
      <c r="O12" s="86">
        <v>43009</v>
      </c>
      <c r="P12" s="86">
        <v>43040</v>
      </c>
      <c r="Q12" s="86">
        <v>43070</v>
      </c>
      <c r="R12" s="86">
        <v>43101</v>
      </c>
      <c r="S12" s="86">
        <v>43132</v>
      </c>
      <c r="T12" s="86">
        <v>43160</v>
      </c>
      <c r="U12" s="86">
        <v>43191</v>
      </c>
      <c r="V12" s="86">
        <v>43221</v>
      </c>
      <c r="W12" s="86">
        <v>43252</v>
      </c>
      <c r="X12" s="86">
        <v>43282</v>
      </c>
      <c r="Y12" s="86">
        <v>43313</v>
      </c>
      <c r="Z12" s="86">
        <v>43344</v>
      </c>
      <c r="AA12" s="86">
        <v>43374</v>
      </c>
      <c r="AB12" s="86">
        <v>43405</v>
      </c>
      <c r="AC12" s="86">
        <v>43435</v>
      </c>
      <c r="AD12" s="86">
        <v>43466</v>
      </c>
      <c r="AE12" s="86">
        <v>43497</v>
      </c>
      <c r="AF12" s="86">
        <v>43525</v>
      </c>
      <c r="AG12" s="86">
        <v>43556</v>
      </c>
      <c r="AH12" s="86">
        <v>43586</v>
      </c>
      <c r="AI12" s="86">
        <v>43617</v>
      </c>
      <c r="AJ12" s="86">
        <v>43647</v>
      </c>
      <c r="AK12" s="86">
        <v>43678</v>
      </c>
      <c r="AL12" s="86">
        <v>43709</v>
      </c>
      <c r="AM12" s="86">
        <v>43739</v>
      </c>
      <c r="AN12" s="86">
        <v>43770</v>
      </c>
      <c r="AO12" s="86">
        <v>43800</v>
      </c>
      <c r="AP12" s="86">
        <v>43831</v>
      </c>
      <c r="AQ12" s="86">
        <v>43862</v>
      </c>
      <c r="AR12" s="86">
        <v>43891</v>
      </c>
      <c r="AS12" s="86">
        <v>43922</v>
      </c>
      <c r="AT12" s="86">
        <v>43952</v>
      </c>
      <c r="AU12" s="86">
        <v>43983</v>
      </c>
      <c r="AV12" s="86">
        <v>44013</v>
      </c>
      <c r="AW12" s="86">
        <v>44044</v>
      </c>
      <c r="AX12" s="86">
        <v>44075</v>
      </c>
      <c r="AY12" s="86">
        <v>44105</v>
      </c>
      <c r="AZ12" s="86">
        <v>44136</v>
      </c>
      <c r="BA12" s="86">
        <v>44166</v>
      </c>
      <c r="BB12" s="86">
        <v>44197</v>
      </c>
      <c r="BC12" s="86">
        <v>44228</v>
      </c>
      <c r="BD12" s="86">
        <v>44256</v>
      </c>
      <c r="BE12" s="86">
        <v>44287</v>
      </c>
      <c r="BF12" s="86">
        <v>44317</v>
      </c>
      <c r="BG12" s="86">
        <v>44348</v>
      </c>
      <c r="BH12" s="86">
        <v>44378</v>
      </c>
      <c r="BI12" s="86">
        <v>44409</v>
      </c>
      <c r="BJ12" s="86">
        <v>44440</v>
      </c>
      <c r="BK12" s="86">
        <v>44470</v>
      </c>
      <c r="BL12" s="86">
        <v>44501</v>
      </c>
      <c r="BM12" s="86">
        <v>44531</v>
      </c>
      <c r="BN12" s="86">
        <v>44562</v>
      </c>
      <c r="BO12" s="86">
        <v>44593</v>
      </c>
      <c r="BP12" s="86">
        <v>44621</v>
      </c>
      <c r="BQ12" s="86">
        <v>44652</v>
      </c>
      <c r="BR12" s="86">
        <v>44682</v>
      </c>
      <c r="BS12" s="86">
        <v>44713</v>
      </c>
      <c r="BT12" s="86">
        <v>44743</v>
      </c>
      <c r="BU12" s="86">
        <v>44774</v>
      </c>
      <c r="BV12" s="86">
        <v>44805</v>
      </c>
      <c r="BW12" s="86">
        <v>44835</v>
      </c>
      <c r="BX12" s="86">
        <v>44866</v>
      </c>
      <c r="BY12" s="86">
        <v>44896</v>
      </c>
      <c r="BZ12" s="86">
        <v>44927</v>
      </c>
      <c r="CA12" s="86">
        <v>44958</v>
      </c>
      <c r="CB12" s="86">
        <v>44986</v>
      </c>
      <c r="CC12" s="86">
        <v>45017</v>
      </c>
      <c r="CD12" s="86">
        <v>45047</v>
      </c>
      <c r="CE12" s="86">
        <v>45078</v>
      </c>
      <c r="CF12" s="86">
        <v>45108</v>
      </c>
      <c r="CG12" s="86">
        <v>45139</v>
      </c>
      <c r="CH12" s="86">
        <v>45170</v>
      </c>
      <c r="CI12" s="86">
        <v>45200</v>
      </c>
      <c r="CJ12" s="86">
        <v>45231</v>
      </c>
      <c r="CK12" s="86">
        <v>45261</v>
      </c>
      <c r="CL12" s="86">
        <v>45292</v>
      </c>
      <c r="CM12" s="86">
        <v>45323</v>
      </c>
      <c r="CN12" s="86">
        <v>45352</v>
      </c>
      <c r="CO12" s="86">
        <v>45383</v>
      </c>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c r="IR12" s="86"/>
      <c r="IS12" s="86"/>
      <c r="IT12" s="86"/>
      <c r="IU12" s="86"/>
      <c r="IV12" s="86"/>
      <c r="IW12" s="86"/>
      <c r="IX12" s="86"/>
      <c r="IY12" s="86"/>
      <c r="IZ12" s="86"/>
      <c r="JA12" s="86"/>
      <c r="JB12" s="86"/>
      <c r="JC12" s="86"/>
      <c r="JD12" s="86"/>
      <c r="JE12" s="86"/>
      <c r="JF12" s="86"/>
      <c r="JG12" s="86"/>
      <c r="JH12" s="86"/>
      <c r="JI12" s="86"/>
      <c r="JJ12" s="86"/>
      <c r="JK12" s="86"/>
      <c r="JL12" s="86"/>
      <c r="JM12" s="86"/>
      <c r="JN12" s="86"/>
      <c r="JO12" s="86"/>
      <c r="JP12" s="86"/>
      <c r="JQ12" s="86"/>
      <c r="JR12" s="86"/>
      <c r="JS12" s="86"/>
      <c r="JT12" s="86"/>
      <c r="JU12" s="86"/>
      <c r="JV12" s="86"/>
      <c r="JW12" s="86"/>
      <c r="JX12" s="86"/>
      <c r="JY12" s="86"/>
      <c r="JZ12" s="86"/>
      <c r="KA12" s="86"/>
      <c r="KB12" s="86"/>
      <c r="KC12" s="86"/>
      <c r="KD12" s="86"/>
      <c r="KE12" s="86"/>
      <c r="KF12" s="86"/>
      <c r="KG12" s="86"/>
      <c r="KH12" s="86"/>
      <c r="KI12" s="86"/>
      <c r="KJ12" s="86"/>
      <c r="KK12" s="86"/>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6"/>
      <c r="LP12" s="86"/>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6"/>
      <c r="NI12" s="86"/>
      <c r="NJ12" s="86"/>
      <c r="NK12" s="86"/>
      <c r="NL12" s="86"/>
      <c r="NM12" s="86"/>
      <c r="NN12" s="86"/>
      <c r="NO12" s="86"/>
      <c r="NP12" s="86"/>
      <c r="NQ12" s="86"/>
      <c r="NR12" s="86"/>
      <c r="NS12" s="86"/>
      <c r="NT12" s="86"/>
      <c r="NU12" s="86"/>
      <c r="NV12" s="86"/>
      <c r="NW12" s="86"/>
      <c r="NX12" s="86"/>
      <c r="NY12" s="86"/>
      <c r="NZ12" s="86"/>
      <c r="OA12" s="86"/>
      <c r="OB12" s="86"/>
      <c r="OC12" s="86"/>
      <c r="OD12" s="86"/>
      <c r="OE12" s="86"/>
      <c r="OF12" s="86"/>
      <c r="OG12" s="86"/>
      <c r="OH12" s="86"/>
      <c r="OI12" s="86"/>
      <c r="OJ12" s="86"/>
      <c r="OK12" s="86"/>
      <c r="OL12" s="86"/>
      <c r="OM12" s="86"/>
      <c r="ON12" s="86"/>
      <c r="OO12" s="86"/>
      <c r="OP12" s="86"/>
      <c r="OQ12" s="86"/>
      <c r="OR12" s="86"/>
      <c r="OS12" s="86"/>
      <c r="OT12" s="86"/>
      <c r="OU12" s="86"/>
      <c r="OV12" s="86"/>
      <c r="OW12" s="86"/>
      <c r="OX12" s="86"/>
      <c r="OY12" s="86"/>
      <c r="OZ12" s="86"/>
      <c r="PA12" s="86"/>
      <c r="PB12" s="86"/>
      <c r="PC12" s="86"/>
      <c r="PD12" s="86"/>
      <c r="PE12" s="86"/>
      <c r="PF12" s="86"/>
      <c r="PG12" s="86"/>
      <c r="PH12" s="86"/>
      <c r="PI12" s="86"/>
      <c r="PJ12" s="86"/>
      <c r="PK12" s="86"/>
      <c r="PL12" s="86"/>
      <c r="PM12" s="86"/>
      <c r="PN12" s="86"/>
      <c r="PO12" s="86"/>
      <c r="PP12" s="86"/>
      <c r="PQ12" s="86"/>
      <c r="PR12" s="86"/>
      <c r="PS12" s="86"/>
      <c r="PT12" s="86"/>
      <c r="PU12" s="86"/>
      <c r="PV12" s="86"/>
      <c r="PW12" s="86"/>
      <c r="PX12" s="86"/>
      <c r="PY12" s="86"/>
      <c r="PZ12" s="86"/>
      <c r="QA12" s="86"/>
      <c r="QB12" s="86"/>
      <c r="QC12" s="86"/>
      <c r="QD12" s="86"/>
      <c r="QE12" s="86"/>
      <c r="QF12" s="86"/>
      <c r="QG12" s="86"/>
      <c r="QH12" s="86"/>
      <c r="QI12" s="86"/>
      <c r="QJ12" s="86"/>
      <c r="QK12" s="86"/>
      <c r="QL12" s="86"/>
      <c r="QM12" s="86"/>
      <c r="QN12" s="86"/>
      <c r="QO12" s="86"/>
      <c r="QP12" s="86"/>
      <c r="QQ12" s="86"/>
      <c r="QR12" s="86"/>
      <c r="QS12" s="86"/>
      <c r="QT12" s="86"/>
      <c r="QU12" s="86"/>
      <c r="QV12" s="86"/>
      <c r="QW12" s="86"/>
      <c r="QX12" s="86"/>
      <c r="QY12" s="86"/>
      <c r="QZ12" s="86"/>
      <c r="RA12" s="86"/>
      <c r="RB12" s="86"/>
      <c r="RC12" s="86"/>
      <c r="RD12" s="86"/>
      <c r="RE12" s="86"/>
      <c r="RF12" s="86"/>
      <c r="RG12" s="86"/>
      <c r="RH12" s="86"/>
      <c r="RI12" s="86"/>
      <c r="RJ12" s="86"/>
      <c r="RK12" s="86"/>
      <c r="RL12" s="86"/>
      <c r="RM12" s="86"/>
      <c r="RN12" s="86"/>
      <c r="RO12" s="86"/>
      <c r="RP12" s="86"/>
      <c r="RQ12" s="86"/>
      <c r="RR12" s="86"/>
      <c r="RS12" s="86"/>
      <c r="RT12" s="86"/>
      <c r="RU12" s="86"/>
      <c r="RV12" s="86"/>
      <c r="RW12" s="86"/>
      <c r="RX12" s="86"/>
      <c r="RY12" s="86"/>
      <c r="RZ12" s="86"/>
      <c r="SA12" s="86"/>
      <c r="SB12" s="86"/>
      <c r="SC12" s="86"/>
      <c r="SD12" s="86"/>
      <c r="SE12" s="86"/>
      <c r="SF12" s="86"/>
      <c r="SG12" s="86"/>
      <c r="SH12" s="86"/>
      <c r="SI12" s="86"/>
      <c r="SJ12" s="86"/>
      <c r="SK12" s="86"/>
      <c r="SL12" s="86"/>
      <c r="SM12" s="86"/>
      <c r="SN12" s="86"/>
      <c r="SO12" s="86"/>
      <c r="SP12" s="86"/>
      <c r="SQ12" s="86"/>
      <c r="SR12" s="86"/>
      <c r="SS12" s="86"/>
      <c r="ST12" s="86"/>
      <c r="SU12" s="86"/>
      <c r="SV12" s="86"/>
      <c r="SW12" s="86"/>
      <c r="SX12" s="86"/>
      <c r="SY12" s="86"/>
      <c r="SZ12" s="86"/>
      <c r="TA12" s="86"/>
      <c r="TB12" s="86"/>
      <c r="TC12" s="86"/>
      <c r="TD12" s="86"/>
      <c r="TE12" s="86"/>
      <c r="TF12" s="86"/>
      <c r="TG12" s="86"/>
      <c r="TH12" s="86"/>
      <c r="TI12" s="86"/>
      <c r="TJ12" s="86"/>
      <c r="TK12" s="86"/>
      <c r="TL12" s="86"/>
      <c r="TM12" s="86"/>
      <c r="TN12" s="86"/>
      <c r="TO12" s="86"/>
      <c r="TP12" s="86"/>
      <c r="TQ12" s="86"/>
      <c r="TR12" s="86"/>
      <c r="TS12" s="86"/>
      <c r="TT12" s="86"/>
      <c r="TU12" s="86"/>
      <c r="TV12" s="86"/>
      <c r="TW12" s="86"/>
      <c r="TX12" s="86"/>
      <c r="TY12" s="86"/>
      <c r="TZ12" s="86"/>
      <c r="UA12" s="86"/>
      <c r="UB12" s="86"/>
      <c r="UC12" s="86"/>
      <c r="UD12" s="86"/>
      <c r="UE12" s="86"/>
      <c r="UF12" s="86"/>
      <c r="UG12" s="86"/>
      <c r="UH12" s="86"/>
      <c r="UI12" s="86"/>
      <c r="UJ12" s="86"/>
      <c r="UK12" s="86"/>
      <c r="UL12" s="86"/>
      <c r="UM12" s="86"/>
      <c r="UN12" s="86"/>
      <c r="UO12" s="86"/>
      <c r="UP12" s="86"/>
      <c r="UQ12" s="86"/>
      <c r="UR12" s="86"/>
      <c r="US12" s="86"/>
      <c r="UT12" s="86"/>
      <c r="UU12" s="86"/>
      <c r="UV12" s="86"/>
      <c r="UW12" s="86"/>
      <c r="UX12" s="86"/>
      <c r="UY12" s="86"/>
      <c r="UZ12" s="86"/>
      <c r="VA12" s="86"/>
      <c r="VB12" s="86"/>
      <c r="VC12" s="86"/>
      <c r="VD12" s="86"/>
      <c r="VE12" s="86"/>
      <c r="VF12" s="86"/>
      <c r="VG12" s="86"/>
      <c r="VH12" s="86"/>
      <c r="VI12" s="86"/>
      <c r="VJ12" s="86"/>
      <c r="VK12" s="86"/>
      <c r="VL12" s="86"/>
      <c r="VM12" s="86"/>
      <c r="VN12" s="86"/>
      <c r="VO12" s="86"/>
      <c r="VP12" s="86"/>
      <c r="VQ12" s="86"/>
      <c r="VR12" s="86"/>
      <c r="VS12" s="86"/>
      <c r="VT12" s="86"/>
      <c r="VU12" s="86"/>
      <c r="VV12" s="86"/>
      <c r="VW12" s="86"/>
      <c r="VX12" s="86"/>
      <c r="VY12" s="86"/>
      <c r="VZ12" s="86"/>
      <c r="WA12" s="86"/>
      <c r="WB12" s="86"/>
      <c r="WC12" s="86"/>
      <c r="WD12" s="86"/>
      <c r="WE12" s="86"/>
      <c r="WF12" s="86"/>
      <c r="WG12" s="86"/>
      <c r="WH12" s="86"/>
      <c r="WI12" s="86"/>
      <c r="WJ12" s="86"/>
      <c r="WK12" s="86"/>
      <c r="WL12" s="86"/>
      <c r="WM12" s="86"/>
      <c r="WN12" s="86"/>
      <c r="WO12" s="86"/>
      <c r="WP12" s="86"/>
      <c r="WQ12" s="86"/>
      <c r="WR12" s="86"/>
      <c r="WS12" s="86"/>
      <c r="WT12" s="86"/>
      <c r="WU12" s="86"/>
      <c r="WV12" s="86"/>
      <c r="WW12" s="86"/>
      <c r="WX12" s="86"/>
      <c r="WY12" s="86"/>
      <c r="WZ12" s="86"/>
      <c r="XA12" s="86"/>
      <c r="XB12" s="86"/>
      <c r="XC12" s="86"/>
      <c r="XD12" s="86"/>
      <c r="XE12" s="86"/>
      <c r="XF12" s="86"/>
      <c r="XG12" s="86"/>
      <c r="XH12" s="86"/>
      <c r="XI12" s="86"/>
      <c r="XJ12" s="86"/>
      <c r="XK12" s="86"/>
      <c r="XL12" s="86"/>
      <c r="XM12" s="86"/>
      <c r="XN12" s="86"/>
      <c r="XO12" s="86"/>
      <c r="XP12" s="86"/>
      <c r="XQ12" s="86"/>
      <c r="XR12" s="86"/>
      <c r="XS12" s="86"/>
      <c r="XT12" s="86"/>
      <c r="XU12" s="86"/>
      <c r="XV12" s="86"/>
      <c r="XW12" s="86"/>
      <c r="XX12" s="86"/>
      <c r="XY12" s="86"/>
      <c r="XZ12" s="86"/>
      <c r="YA12" s="86"/>
      <c r="YB12" s="86"/>
      <c r="YC12" s="86"/>
      <c r="YD12" s="86"/>
      <c r="YE12" s="86"/>
      <c r="YF12" s="86"/>
      <c r="YG12" s="86"/>
      <c r="YH12" s="86"/>
      <c r="YI12" s="86"/>
      <c r="YJ12" s="86"/>
      <c r="YK12" s="86"/>
      <c r="YL12" s="86"/>
      <c r="YM12" s="86"/>
      <c r="YN12" s="86"/>
      <c r="YO12" s="86"/>
      <c r="YP12" s="86"/>
      <c r="YQ12" s="86"/>
      <c r="YR12" s="86"/>
      <c r="YS12" s="86"/>
      <c r="YT12" s="86"/>
      <c r="YU12" s="86"/>
      <c r="YV12" s="86"/>
      <c r="YW12" s="86"/>
      <c r="YX12" s="86"/>
      <c r="YY12" s="86"/>
      <c r="YZ12" s="86"/>
      <c r="ZA12" s="86"/>
      <c r="ZB12" s="86"/>
      <c r="ZC12" s="86"/>
      <c r="ZD12" s="86"/>
      <c r="ZE12" s="86"/>
      <c r="ZF12" s="86"/>
      <c r="ZG12" s="86"/>
      <c r="ZH12" s="86"/>
      <c r="ZI12" s="86"/>
      <c r="ZJ12" s="86"/>
      <c r="ZK12" s="86"/>
      <c r="ZL12" s="86"/>
      <c r="ZM12" s="86"/>
      <c r="ZN12" s="86"/>
      <c r="ZO12" s="86"/>
      <c r="ZP12" s="86"/>
      <c r="ZQ12" s="86"/>
      <c r="ZR12" s="86"/>
      <c r="ZS12" s="86"/>
      <c r="ZT12" s="86"/>
      <c r="ZU12" s="86"/>
      <c r="ZV12" s="86"/>
      <c r="ZW12" s="86"/>
      <c r="ZX12" s="86"/>
      <c r="ZY12" s="86"/>
      <c r="ZZ12" s="86"/>
      <c r="AAA12" s="86"/>
      <c r="AAB12" s="86"/>
      <c r="AAC12" s="86"/>
      <c r="AAD12" s="86"/>
      <c r="AAE12" s="86"/>
      <c r="AAF12" s="86"/>
      <c r="AAG12" s="86"/>
      <c r="AAH12" s="86"/>
      <c r="AAI12" s="86"/>
      <c r="AAJ12" s="86"/>
      <c r="AAK12" s="86"/>
      <c r="AAL12" s="86"/>
      <c r="AAM12" s="86"/>
      <c r="AAN12" s="86"/>
      <c r="AAO12" s="86"/>
      <c r="AAP12" s="86"/>
      <c r="AAQ12" s="86"/>
      <c r="AAR12" s="86"/>
      <c r="AAS12" s="86"/>
      <c r="AAT12" s="86"/>
      <c r="AAU12" s="86"/>
      <c r="AAV12" s="86"/>
      <c r="AAW12" s="86"/>
      <c r="AAX12" s="86"/>
      <c r="AAY12" s="86"/>
      <c r="AAZ12" s="86"/>
      <c r="ABA12" s="86"/>
      <c r="ABB12" s="86"/>
      <c r="ABC12" s="86"/>
      <c r="ABD12" s="86"/>
      <c r="ABE12" s="86"/>
      <c r="ABF12" s="86"/>
      <c r="ABG12" s="86"/>
      <c r="ABH12" s="86"/>
      <c r="ABI12" s="86"/>
      <c r="ABJ12" s="86"/>
      <c r="ABK12" s="86"/>
      <c r="ABL12" s="86"/>
      <c r="ABM12" s="86"/>
      <c r="ABN12" s="86"/>
      <c r="ABO12" s="86"/>
      <c r="ABP12" s="86"/>
      <c r="ABQ12" s="86"/>
      <c r="ABR12" s="86"/>
      <c r="ABS12" s="86"/>
      <c r="ABT12" s="86"/>
      <c r="ABU12" s="86"/>
      <c r="ABV12" s="86"/>
      <c r="ABW12" s="86"/>
      <c r="ABX12" s="86"/>
      <c r="ABY12" s="86"/>
      <c r="ABZ12" s="86"/>
      <c r="ACA12" s="86"/>
      <c r="ACB12" s="86"/>
      <c r="ACC12" s="86"/>
      <c r="ACD12" s="86"/>
      <c r="ACE12" s="86"/>
      <c r="ACF12" s="86"/>
      <c r="ACG12" s="86"/>
      <c r="ACH12" s="86"/>
      <c r="ACI12" s="86"/>
      <c r="ACJ12" s="86"/>
      <c r="ACK12" s="86"/>
      <c r="ACL12" s="86"/>
      <c r="ACM12" s="86"/>
      <c r="ACN12" s="86"/>
      <c r="ACO12" s="86"/>
      <c r="ACP12" s="86"/>
      <c r="ACQ12" s="86"/>
      <c r="ACR12" s="86"/>
      <c r="ACS12" s="86"/>
      <c r="ACT12" s="86"/>
      <c r="ACU12" s="86"/>
      <c r="ACV12" s="86"/>
      <c r="ACW12" s="86"/>
      <c r="ACX12" s="86"/>
      <c r="ACY12" s="86"/>
      <c r="ACZ12" s="86"/>
      <c r="ADA12" s="86"/>
      <c r="ADB12" s="86"/>
      <c r="ADC12" s="86"/>
      <c r="ADD12" s="86"/>
      <c r="ADE12" s="86"/>
      <c r="ADF12" s="86"/>
      <c r="ADG12" s="86"/>
      <c r="ADH12" s="86"/>
      <c r="ADI12" s="86"/>
      <c r="ADJ12" s="86"/>
      <c r="ADK12" s="86"/>
      <c r="ADL12" s="86"/>
      <c r="ADM12" s="86"/>
      <c r="ADN12" s="86"/>
      <c r="ADO12" s="86"/>
      <c r="ADP12" s="86"/>
      <c r="ADQ12" s="86"/>
      <c r="ADR12" s="86"/>
      <c r="ADS12" s="86"/>
      <c r="ADT12" s="86"/>
      <c r="ADU12" s="86"/>
      <c r="ADV12" s="86"/>
      <c r="ADW12" s="86"/>
      <c r="ADX12" s="86"/>
      <c r="ADY12" s="86"/>
      <c r="ADZ12" s="86"/>
      <c r="AEA12" s="86"/>
      <c r="AEB12" s="86"/>
      <c r="AEC12" s="86"/>
      <c r="AED12" s="86"/>
      <c r="AEE12" s="86"/>
      <c r="AEF12" s="86"/>
      <c r="AEG12" s="86"/>
      <c r="AEH12" s="86"/>
      <c r="AEI12" s="86"/>
      <c r="AEJ12" s="86"/>
      <c r="AEK12" s="86"/>
      <c r="AEL12" s="86"/>
      <c r="AEM12" s="86"/>
      <c r="AEN12" s="86"/>
      <c r="AEO12" s="86"/>
      <c r="AEP12" s="86"/>
      <c r="AEQ12" s="86"/>
      <c r="AER12" s="86"/>
      <c r="AES12" s="86"/>
      <c r="AET12" s="86"/>
      <c r="AEU12" s="86"/>
      <c r="AEV12" s="86"/>
      <c r="AEW12" s="86"/>
      <c r="AEX12" s="86"/>
      <c r="AEY12" s="86"/>
      <c r="AEZ12" s="86"/>
      <c r="AFA12" s="86"/>
      <c r="AFB12" s="86"/>
      <c r="AFC12" s="86"/>
      <c r="AFD12" s="86"/>
      <c r="AFE12" s="86"/>
      <c r="AFF12" s="86"/>
      <c r="AFG12" s="86"/>
      <c r="AFH12" s="86"/>
      <c r="AFI12" s="86"/>
      <c r="AFJ12" s="86"/>
      <c r="AFK12" s="86"/>
      <c r="AFL12" s="86"/>
      <c r="AFM12" s="86"/>
      <c r="AFN12" s="86"/>
      <c r="AFO12" s="86"/>
      <c r="AFP12" s="86"/>
      <c r="AFQ12" s="86"/>
      <c r="AFR12" s="86"/>
      <c r="AFS12" s="86"/>
      <c r="AFT12" s="86"/>
      <c r="AFU12" s="86"/>
      <c r="AFV12" s="86"/>
      <c r="AFW12" s="86"/>
      <c r="AFX12" s="86"/>
      <c r="AFY12" s="86"/>
      <c r="AFZ12" s="86"/>
      <c r="AGA12" s="86"/>
      <c r="AGB12" s="86"/>
      <c r="AGC12" s="86"/>
      <c r="AGD12" s="86"/>
      <c r="AGE12" s="86"/>
      <c r="AGF12" s="86"/>
      <c r="AGG12" s="86"/>
      <c r="AGH12" s="86"/>
      <c r="AGI12" s="86"/>
      <c r="AGJ12" s="86"/>
      <c r="AGK12" s="86"/>
      <c r="AGL12" s="86"/>
      <c r="AGM12" s="86"/>
      <c r="AGN12" s="86"/>
      <c r="AGO12" s="86"/>
      <c r="AGP12" s="86"/>
      <c r="AGQ12" s="86"/>
      <c r="AGR12" s="86"/>
      <c r="AGS12" s="86"/>
      <c r="AGT12" s="86"/>
      <c r="AGU12" s="86"/>
      <c r="AGV12" s="86"/>
      <c r="AGW12" s="86"/>
      <c r="AGX12" s="86"/>
      <c r="AGY12" s="86"/>
      <c r="AGZ12" s="86"/>
      <c r="AHA12" s="86"/>
      <c r="AHB12" s="86"/>
      <c r="AHC12" s="86"/>
      <c r="AHD12" s="86"/>
      <c r="AHE12" s="86"/>
      <c r="AHF12" s="86"/>
      <c r="AHG12" s="86"/>
      <c r="AHH12" s="86"/>
      <c r="AHI12" s="86"/>
      <c r="AHJ12" s="86"/>
      <c r="AHK12" s="86"/>
      <c r="AHL12" s="86"/>
      <c r="AHM12" s="86"/>
      <c r="AHN12" s="86"/>
      <c r="AHO12" s="86"/>
      <c r="AHP12" s="86"/>
      <c r="AHQ12" s="86"/>
      <c r="AHR12" s="86"/>
      <c r="AHS12" s="86"/>
      <c r="AHT12" s="86"/>
      <c r="AHU12" s="86"/>
      <c r="AHV12" s="86"/>
      <c r="AHW12" s="86"/>
      <c r="AHX12" s="86"/>
      <c r="AHY12" s="86"/>
      <c r="AHZ12" s="86"/>
      <c r="AIA12" s="86"/>
      <c r="AIB12" s="86"/>
      <c r="AIC12" s="86"/>
      <c r="AID12" s="86"/>
      <c r="AIE12" s="86"/>
      <c r="AIF12" s="86"/>
      <c r="AIG12" s="86"/>
      <c r="AIH12" s="86"/>
      <c r="AII12" s="86"/>
      <c r="AIJ12" s="86"/>
      <c r="AIK12" s="86"/>
      <c r="AIL12" s="86"/>
      <c r="AIM12" s="86"/>
      <c r="AIN12" s="86"/>
      <c r="AIO12" s="86"/>
      <c r="AIP12" s="86"/>
      <c r="AIQ12" s="86"/>
      <c r="AIR12" s="86"/>
      <c r="AIS12" s="86"/>
      <c r="AIT12" s="86"/>
      <c r="AIU12" s="86"/>
      <c r="AIV12" s="86"/>
      <c r="AIW12" s="86"/>
      <c r="AIX12" s="86"/>
      <c r="AIY12" s="86"/>
      <c r="AIZ12" s="86"/>
      <c r="AJA12" s="86"/>
      <c r="AJB12" s="86"/>
      <c r="AJC12" s="86"/>
      <c r="AJD12" s="86"/>
      <c r="AJE12" s="86"/>
      <c r="AJF12" s="86"/>
      <c r="AJG12" s="86"/>
      <c r="AJH12" s="86"/>
      <c r="AJI12" s="86"/>
      <c r="AJJ12" s="86"/>
      <c r="AJK12" s="86"/>
      <c r="AJL12" s="86"/>
      <c r="AJM12" s="86"/>
      <c r="AJN12" s="86"/>
      <c r="AJO12" s="86"/>
      <c r="AJP12" s="86"/>
      <c r="AJQ12" s="86"/>
      <c r="AJR12" s="86"/>
      <c r="AJS12" s="86"/>
      <c r="AJT12" s="86"/>
      <c r="AJU12" s="86"/>
      <c r="AJV12" s="86"/>
      <c r="AJW12" s="86"/>
      <c r="AJX12" s="86"/>
      <c r="AJY12" s="86"/>
      <c r="AJZ12" s="86"/>
      <c r="AKA12" s="86"/>
      <c r="AKB12" s="86"/>
      <c r="AKC12" s="86"/>
      <c r="AKD12" s="86"/>
      <c r="AKE12" s="86"/>
      <c r="AKF12" s="86"/>
      <c r="AKG12" s="86"/>
      <c r="AKH12" s="86"/>
      <c r="AKI12" s="86"/>
      <c r="AKJ12" s="86"/>
      <c r="AKK12" s="86"/>
      <c r="AKL12" s="86"/>
      <c r="AKM12" s="86"/>
      <c r="AKN12" s="86"/>
      <c r="AKO12" s="86"/>
      <c r="AKP12" s="86"/>
      <c r="AKQ12" s="86"/>
      <c r="AKR12" s="86"/>
      <c r="AKS12" s="86"/>
      <c r="AKT12" s="86"/>
      <c r="AKU12" s="86"/>
      <c r="AKV12" s="86"/>
      <c r="AKW12" s="86"/>
      <c r="AKX12" s="86"/>
      <c r="AKY12" s="86"/>
      <c r="AKZ12" s="86"/>
      <c r="ALA12" s="86"/>
      <c r="ALB12" s="86"/>
      <c r="ALC12" s="86"/>
      <c r="ALD12" s="86"/>
      <c r="ALE12" s="86"/>
      <c r="ALF12" s="86"/>
      <c r="ALG12" s="86"/>
      <c r="ALH12" s="86"/>
      <c r="ALI12" s="86"/>
      <c r="ALJ12" s="86"/>
      <c r="ALK12" s="86"/>
      <c r="ALL12" s="86"/>
      <c r="ALM12" s="86"/>
      <c r="ALN12" s="86"/>
      <c r="ALO12" s="86"/>
      <c r="ALP12" s="86"/>
      <c r="ALQ12" s="86"/>
      <c r="ALR12" s="86"/>
      <c r="ALS12" s="86"/>
      <c r="ALT12" s="86"/>
      <c r="ALU12" s="86"/>
      <c r="ALV12" s="86"/>
      <c r="ALW12" s="86"/>
      <c r="ALX12" s="86"/>
      <c r="ALY12" s="86"/>
      <c r="ALZ12" s="86"/>
      <c r="AMA12" s="86"/>
      <c r="AMB12" s="86"/>
      <c r="AMC12" s="86"/>
      <c r="AMD12" s="86"/>
      <c r="AME12" s="86"/>
      <c r="AMF12" s="86"/>
      <c r="AMG12" s="86"/>
      <c r="AMH12" s="86"/>
      <c r="AMI12" s="86"/>
      <c r="AMJ12" s="86"/>
      <c r="AMK12" s="86"/>
      <c r="AML12" s="86"/>
      <c r="AMM12" s="86"/>
      <c r="AMN12" s="86"/>
      <c r="AMO12" s="86"/>
      <c r="AMP12" s="86"/>
      <c r="AMQ12" s="86"/>
      <c r="AMR12" s="86"/>
      <c r="AMS12" s="86"/>
      <c r="AMT12" s="86"/>
      <c r="AMU12" s="86"/>
      <c r="AMV12" s="86"/>
      <c r="AMW12" s="86"/>
      <c r="AMX12" s="86"/>
      <c r="AMY12" s="86"/>
      <c r="AMZ12" s="86"/>
      <c r="ANA12" s="86"/>
      <c r="ANB12" s="86"/>
      <c r="ANC12" s="86"/>
      <c r="AND12" s="86"/>
      <c r="ANE12" s="86"/>
      <c r="ANF12" s="86"/>
      <c r="ANG12" s="86"/>
      <c r="ANH12" s="86"/>
      <c r="ANI12" s="86"/>
      <c r="ANJ12" s="86"/>
      <c r="ANK12" s="86"/>
      <c r="ANL12" s="86"/>
      <c r="ANM12" s="86"/>
      <c r="ANN12" s="86"/>
      <c r="ANO12" s="86"/>
      <c r="ANP12" s="86"/>
      <c r="ANQ12" s="86"/>
      <c r="ANR12" s="86"/>
      <c r="ANS12" s="86"/>
      <c r="ANT12" s="86"/>
      <c r="ANU12" s="86"/>
      <c r="ANV12" s="86"/>
      <c r="ANW12" s="86"/>
      <c r="ANX12" s="86"/>
      <c r="ANY12" s="86"/>
      <c r="ANZ12" s="86"/>
      <c r="AOA12" s="86"/>
      <c r="AOB12" s="86"/>
      <c r="AOC12" s="86"/>
      <c r="AOD12" s="86"/>
      <c r="AOE12" s="86"/>
      <c r="AOF12" s="86"/>
      <c r="AOG12" s="86"/>
      <c r="AOH12" s="86"/>
      <c r="AOI12" s="86"/>
      <c r="AOJ12" s="86"/>
      <c r="AOK12" s="86"/>
      <c r="AOL12" s="86"/>
      <c r="AOM12" s="86"/>
      <c r="AON12" s="86"/>
      <c r="AOO12" s="86"/>
      <c r="AOP12" s="86"/>
      <c r="AOQ12" s="86"/>
      <c r="AOR12" s="86"/>
      <c r="AOS12" s="86"/>
      <c r="AOT12" s="86"/>
      <c r="AOU12" s="86"/>
      <c r="AOV12" s="86"/>
      <c r="AOW12" s="86"/>
      <c r="AOX12" s="86"/>
      <c r="AOY12" s="86"/>
      <c r="AOZ12" s="86"/>
      <c r="APA12" s="86"/>
      <c r="APB12" s="86"/>
      <c r="APC12" s="86"/>
      <c r="APD12" s="86"/>
      <c r="APE12" s="86"/>
      <c r="APF12" s="86"/>
      <c r="APG12" s="86"/>
      <c r="APH12" s="86"/>
      <c r="API12" s="86"/>
      <c r="APJ12" s="86"/>
      <c r="APK12" s="86"/>
      <c r="APL12" s="86"/>
      <c r="APM12" s="86"/>
      <c r="APN12" s="86"/>
      <c r="APO12" s="86"/>
      <c r="APP12" s="86"/>
      <c r="APQ12" s="86"/>
      <c r="APR12" s="86"/>
      <c r="APS12" s="86"/>
      <c r="APT12" s="86"/>
      <c r="APU12" s="86"/>
      <c r="APV12" s="86"/>
      <c r="APW12" s="86"/>
      <c r="APX12" s="86"/>
      <c r="APY12" s="86"/>
      <c r="APZ12" s="86"/>
      <c r="AQA12" s="86"/>
      <c r="AQB12" s="86"/>
      <c r="AQC12" s="86"/>
      <c r="AQD12" s="86"/>
      <c r="AQE12" s="86"/>
      <c r="AQF12" s="86"/>
      <c r="AQG12" s="86"/>
      <c r="AQH12" s="86"/>
      <c r="AQI12" s="86"/>
      <c r="AQJ12" s="86"/>
      <c r="AQK12" s="86"/>
      <c r="AQL12" s="86"/>
      <c r="AQM12" s="86"/>
      <c r="AQN12" s="86"/>
      <c r="AQO12" s="86"/>
      <c r="AQP12" s="86"/>
      <c r="AQQ12" s="86"/>
      <c r="AQR12" s="86"/>
      <c r="AQS12" s="86"/>
      <c r="AQT12" s="86"/>
      <c r="AQU12" s="86"/>
      <c r="AQV12" s="86"/>
      <c r="AQW12" s="86"/>
      <c r="AQX12" s="86"/>
      <c r="AQY12" s="86"/>
      <c r="AQZ12" s="86"/>
      <c r="ARA12" s="86"/>
      <c r="ARB12" s="86"/>
      <c r="ARC12" s="86"/>
      <c r="ARD12" s="86"/>
      <c r="ARE12" s="86"/>
      <c r="ARF12" s="86"/>
      <c r="ARG12" s="86"/>
      <c r="ARH12" s="86"/>
      <c r="ARI12" s="86"/>
      <c r="ARJ12" s="86"/>
      <c r="ARK12" s="86"/>
      <c r="ARL12" s="86"/>
      <c r="ARM12" s="86"/>
      <c r="ARN12" s="86"/>
      <c r="ARO12" s="86"/>
      <c r="ARP12" s="86"/>
      <c r="ARQ12" s="86"/>
      <c r="ARR12" s="86"/>
      <c r="ARS12" s="86"/>
      <c r="ART12" s="86"/>
      <c r="ARU12" s="86"/>
      <c r="ARV12" s="86"/>
      <c r="ARW12" s="86"/>
      <c r="ARX12" s="86"/>
      <c r="ARY12" s="86"/>
      <c r="ARZ12" s="86"/>
      <c r="ASA12" s="86"/>
      <c r="ASB12" s="86"/>
      <c r="ASC12" s="86"/>
      <c r="ASD12" s="86"/>
      <c r="ASE12" s="86"/>
      <c r="ASF12" s="86"/>
      <c r="ASG12" s="86"/>
      <c r="ASH12" s="86"/>
      <c r="ASI12" s="86"/>
      <c r="ASJ12" s="86"/>
      <c r="ASK12" s="86"/>
      <c r="ASL12" s="86"/>
      <c r="ASM12" s="86"/>
      <c r="ASN12" s="86"/>
      <c r="ASO12" s="86"/>
      <c r="ASP12" s="86"/>
      <c r="ASQ12" s="86"/>
      <c r="ASR12" s="86"/>
      <c r="ASS12" s="86"/>
      <c r="AST12" s="86"/>
      <c r="ASU12" s="86"/>
      <c r="ASV12" s="86"/>
      <c r="ASW12" s="86"/>
      <c r="ASX12" s="86"/>
      <c r="ASY12" s="86"/>
      <c r="ASZ12" s="86"/>
      <c r="ATA12" s="86"/>
      <c r="ATB12" s="86"/>
      <c r="ATC12" s="86"/>
      <c r="ATD12" s="86"/>
      <c r="ATE12" s="86"/>
      <c r="ATF12" s="86"/>
      <c r="ATG12" s="86"/>
      <c r="ATH12" s="86"/>
      <c r="ATI12" s="86"/>
      <c r="ATJ12" s="86"/>
      <c r="ATK12" s="86"/>
      <c r="ATL12" s="86"/>
      <c r="ATM12" s="86"/>
      <c r="ATN12" s="86"/>
      <c r="ATO12" s="86"/>
      <c r="ATP12" s="86"/>
      <c r="ATQ12" s="86"/>
      <c r="ATR12" s="86"/>
      <c r="ATS12" s="86"/>
      <c r="ATT12" s="86"/>
      <c r="ATU12" s="86"/>
      <c r="ATV12" s="86"/>
      <c r="ATW12" s="86"/>
      <c r="ATX12" s="86"/>
      <c r="ATY12" s="86"/>
      <c r="ATZ12" s="86"/>
      <c r="AUA12" s="86"/>
      <c r="AUB12" s="86"/>
      <c r="AUC12" s="86"/>
      <c r="AUD12" s="86"/>
      <c r="AUE12" s="86"/>
      <c r="AUF12" s="86"/>
      <c r="AUG12" s="86"/>
      <c r="AUH12" s="86"/>
      <c r="AUI12" s="86"/>
      <c r="AUJ12" s="86"/>
      <c r="AUK12" s="86"/>
    </row>
    <row r="13" spans="1:1233" x14ac:dyDescent="0.2">
      <c r="E13" s="83"/>
    </row>
    <row r="14" spans="1:1233" x14ac:dyDescent="0.2">
      <c r="A14" s="41" t="s">
        <v>116</v>
      </c>
      <c r="C14" s="41" t="s">
        <v>15</v>
      </c>
      <c r="D14" s="84" t="s">
        <v>81</v>
      </c>
      <c r="E14" s="83">
        <v>45433</v>
      </c>
      <c r="F14" s="50">
        <v>2.3082650781831582</v>
      </c>
      <c r="G14" s="50">
        <v>2.0833333333333259</v>
      </c>
      <c r="H14" s="50">
        <v>1.3284132841328455</v>
      </c>
      <c r="I14" s="50">
        <v>1.77121771217712</v>
      </c>
      <c r="J14" s="50">
        <v>1.3980868285504044</v>
      </c>
      <c r="K14" s="50">
        <v>0.65885797950220315</v>
      </c>
      <c r="L14" s="50">
        <v>1.3245033112582627</v>
      </c>
      <c r="M14" s="50">
        <v>1.247248716067495</v>
      </c>
      <c r="N14" s="50">
        <v>1.4001473839351464</v>
      </c>
      <c r="O14" s="50">
        <v>1.3939838591342513</v>
      </c>
      <c r="P14" s="50">
        <v>2.584933530280642</v>
      </c>
      <c r="Q14" s="50">
        <v>1.9955654101995401</v>
      </c>
      <c r="R14" s="50">
        <v>1.3828238719068464</v>
      </c>
      <c r="S14" s="50">
        <v>2.186588921282806</v>
      </c>
      <c r="T14" s="50">
        <v>2.2578295702840423</v>
      </c>
      <c r="U14" s="50">
        <v>2.3930384336475541</v>
      </c>
      <c r="V14" s="50">
        <v>2.6124818577648812</v>
      </c>
      <c r="W14" s="50">
        <v>2.6181818181818084</v>
      </c>
      <c r="X14" s="50">
        <v>3.3405954974582652</v>
      </c>
      <c r="Y14" s="50">
        <v>2.9710144927536097</v>
      </c>
      <c r="Z14" s="50">
        <v>2.7616279069767602</v>
      </c>
      <c r="AA14" s="50">
        <v>2.532561505065134</v>
      </c>
      <c r="AB14" s="50">
        <v>1.4398848092152639</v>
      </c>
      <c r="AC14" s="50">
        <v>1.9565217391304346</v>
      </c>
      <c r="AD14" s="50">
        <v>1.0050251256281229</v>
      </c>
      <c r="AE14" s="50">
        <v>1.4265335235378096</v>
      </c>
      <c r="AF14" s="50">
        <v>2.065527065527073</v>
      </c>
      <c r="AG14" s="50">
        <v>1.8413597733711207</v>
      </c>
      <c r="AH14" s="50">
        <v>1.8387553041018245</v>
      </c>
      <c r="AI14" s="50">
        <v>1.133947554925574</v>
      </c>
      <c r="AJ14" s="50">
        <v>0.84328882642303871</v>
      </c>
      <c r="AK14" s="50">
        <v>0.91484869809994596</v>
      </c>
      <c r="AL14" s="50">
        <v>1.1315417256011262</v>
      </c>
      <c r="AM14" s="50">
        <v>1.4114326040931546</v>
      </c>
      <c r="AN14" s="50">
        <v>1.9872249822568966</v>
      </c>
      <c r="AO14" s="50">
        <v>2.1321961620469176</v>
      </c>
      <c r="AP14" s="50">
        <v>2.7718550106609952</v>
      </c>
      <c r="AQ14" s="50">
        <v>2.2503516174402272</v>
      </c>
      <c r="AR14" s="50">
        <v>0.62805303558965964</v>
      </c>
      <c r="AS14" s="50">
        <v>-0.55632823365786566</v>
      </c>
      <c r="AT14" s="50">
        <v>0.1388888888888884</v>
      </c>
      <c r="AU14" s="50">
        <v>1.5416958654520085</v>
      </c>
      <c r="AV14" s="50">
        <v>0.83623693379790698</v>
      </c>
      <c r="AW14" s="50">
        <v>0.55788005578798483</v>
      </c>
      <c r="AX14" s="50">
        <v>1.3986013986013957</v>
      </c>
      <c r="AY14" s="50">
        <v>1.1830201809325036</v>
      </c>
      <c r="AZ14" s="50">
        <v>1.3221990257480831</v>
      </c>
      <c r="BA14" s="50">
        <v>0.83507306889354371</v>
      </c>
      <c r="BB14" s="50">
        <v>0.7607192254495132</v>
      </c>
      <c r="BC14" s="50">
        <v>0.48143053645115508</v>
      </c>
      <c r="BD14" s="50">
        <v>1.6643550624133141</v>
      </c>
      <c r="BE14" s="50">
        <v>3.0769230769230882</v>
      </c>
      <c r="BF14" s="50">
        <v>2.9126213592233219</v>
      </c>
      <c r="BG14" s="50">
        <v>2.553485162180813</v>
      </c>
      <c r="BH14" s="50">
        <v>4.0082930200414646</v>
      </c>
      <c r="BI14" s="50">
        <v>4.9237170596394098</v>
      </c>
      <c r="BJ14" s="50">
        <v>4.2068965517241264</v>
      </c>
      <c r="BK14" s="50">
        <v>4.3328748280605067</v>
      </c>
      <c r="BL14" s="50">
        <v>4.3956043956044022</v>
      </c>
      <c r="BM14" s="50">
        <v>5.0379572118702365</v>
      </c>
      <c r="BN14" s="50">
        <v>5.3534660260809996</v>
      </c>
      <c r="BO14" s="50">
        <v>6.3655030800821466</v>
      </c>
      <c r="BP14" s="50">
        <v>7.2987721691678109</v>
      </c>
      <c r="BQ14" s="50">
        <v>7.1234735413839845</v>
      </c>
      <c r="BR14" s="50">
        <v>8.0188679245283048</v>
      </c>
      <c r="BS14" s="50">
        <v>9.5558546433378346</v>
      </c>
      <c r="BT14" s="50">
        <v>8.1727574750830598</v>
      </c>
      <c r="BU14" s="50">
        <v>6.6754791804362057</v>
      </c>
      <c r="BV14" s="50">
        <v>6.8166776968894949</v>
      </c>
      <c r="BW14" s="50">
        <v>7.4489123269611213</v>
      </c>
      <c r="BX14" s="50">
        <v>7.3026315789473717</v>
      </c>
      <c r="BY14" s="50">
        <v>6.6360052562417948</v>
      </c>
      <c r="BZ14" s="50">
        <v>5.5374592833876246</v>
      </c>
      <c r="CA14" s="50">
        <v>3.9253539253539138</v>
      </c>
      <c r="CB14" s="50">
        <v>3.6872218690400471</v>
      </c>
      <c r="CC14" s="50">
        <v>4.8765041165294454</v>
      </c>
      <c r="CD14" s="50">
        <v>3.4934497816593746</v>
      </c>
      <c r="CE14" s="50">
        <v>2.0270270270270174</v>
      </c>
      <c r="CF14" s="50">
        <v>3.3783783783783772</v>
      </c>
      <c r="CG14" s="50">
        <v>4.8327137546468224</v>
      </c>
      <c r="CH14" s="50">
        <v>4.3990086741016121</v>
      </c>
      <c r="CI14" s="50">
        <v>2.7607361963190247</v>
      </c>
      <c r="CJ14" s="50">
        <v>2.9429797670140978</v>
      </c>
      <c r="CK14" s="50">
        <v>3.8817005545286332</v>
      </c>
      <c r="CL14" s="50">
        <v>4.1358024691357853</v>
      </c>
      <c r="CM14" s="50">
        <v>5.139318885448918</v>
      </c>
      <c r="CN14" s="50">
        <v>4.2305334150827711</v>
      </c>
      <c r="CO14" s="50">
        <v>3.5628019323671545</v>
      </c>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row>
    <row r="15" spans="1:1233" x14ac:dyDescent="0.2">
      <c r="A15" s="41" t="s">
        <v>117</v>
      </c>
      <c r="C15" s="41" t="s">
        <v>15</v>
      </c>
      <c r="D15" s="84" t="s">
        <v>81</v>
      </c>
      <c r="E15" s="83">
        <v>45433</v>
      </c>
      <c r="F15" s="44">
        <v>2.1293375394321856</v>
      </c>
      <c r="G15" s="44">
        <v>2.0456333595594067</v>
      </c>
      <c r="H15" s="44">
        <v>1.5637216575449475</v>
      </c>
      <c r="I15" s="44">
        <v>1.6367887763055311</v>
      </c>
      <c r="J15" s="44">
        <v>1.3198757763975166</v>
      </c>
      <c r="K15" s="44">
        <v>1.0069713400464808</v>
      </c>
      <c r="L15" s="44">
        <v>1.1636927851047307</v>
      </c>
      <c r="M15" s="44">
        <v>1.3986013986014179</v>
      </c>
      <c r="N15" s="44">
        <v>1.552795031055898</v>
      </c>
      <c r="O15" s="44">
        <v>1.3942680092951187</v>
      </c>
      <c r="P15" s="44">
        <v>2.0995334370140117</v>
      </c>
      <c r="Q15" s="44">
        <v>1.8691588785046731</v>
      </c>
      <c r="R15" s="44">
        <v>1.698841698841691</v>
      </c>
      <c r="S15" s="44">
        <v>2.1588280647648617</v>
      </c>
      <c r="T15" s="44">
        <v>2.3094688221708903</v>
      </c>
      <c r="U15" s="44">
        <v>2.223926380368102</v>
      </c>
      <c r="V15" s="44">
        <v>2.2222222222222365</v>
      </c>
      <c r="W15" s="44">
        <v>2.4539877300613355</v>
      </c>
      <c r="X15" s="44">
        <v>2.9907975460122804</v>
      </c>
      <c r="Y15" s="44">
        <v>2.8352490421455823</v>
      </c>
      <c r="Z15" s="44">
        <v>2.2171253822629744</v>
      </c>
      <c r="AA15" s="44">
        <v>2.4446142093200729</v>
      </c>
      <c r="AB15" s="44">
        <v>1.6755521706016685</v>
      </c>
      <c r="AC15" s="44">
        <v>1.9877675840978437</v>
      </c>
      <c r="AD15" s="44">
        <v>1.4426727410782103</v>
      </c>
      <c r="AE15" s="44">
        <v>1.5094339622641506</v>
      </c>
      <c r="AF15" s="44">
        <v>1.8811136192625977</v>
      </c>
      <c r="AG15" s="44">
        <v>2.0255063765941328</v>
      </c>
      <c r="AH15" s="44">
        <v>2.398800599700146</v>
      </c>
      <c r="AI15" s="44">
        <v>2.0209580838323582</v>
      </c>
      <c r="AJ15" s="44">
        <v>2.010424422933732</v>
      </c>
      <c r="AK15" s="44">
        <v>1.9374068554396606</v>
      </c>
      <c r="AL15" s="44">
        <v>1.8698578908002972</v>
      </c>
      <c r="AM15" s="44">
        <v>1.8642803877703118</v>
      </c>
      <c r="AN15" s="44">
        <v>2.1722846441947663</v>
      </c>
      <c r="AO15" s="44">
        <v>2.2488755622188883</v>
      </c>
      <c r="AP15" s="44">
        <v>2.3952095808383422</v>
      </c>
      <c r="AQ15" s="44">
        <v>2.1561338289962872</v>
      </c>
      <c r="AR15" s="44">
        <v>0.88626292466764678</v>
      </c>
      <c r="AS15" s="44">
        <v>-0.22058823529412797</v>
      </c>
      <c r="AT15" s="44">
        <v>-0.36603221083455484</v>
      </c>
      <c r="AU15" s="44">
        <v>0.66030814380042546</v>
      </c>
      <c r="AV15" s="44">
        <v>0.14598540145984717</v>
      </c>
      <c r="AW15" s="44">
        <v>0.14619883040933868</v>
      </c>
      <c r="AX15" s="44">
        <v>0.51395007342145416</v>
      </c>
      <c r="AY15" s="44">
        <v>0.65885797950220315</v>
      </c>
      <c r="AZ15" s="44">
        <v>0.95307917888560745</v>
      </c>
      <c r="BA15" s="44">
        <v>0.73313782991202281</v>
      </c>
      <c r="BB15" s="44">
        <v>1.0233918128654818</v>
      </c>
      <c r="BC15" s="44">
        <v>1.0917030567685559</v>
      </c>
      <c r="BD15" s="44">
        <v>2.196193265007329</v>
      </c>
      <c r="BE15" s="44">
        <v>3.3898305084745894</v>
      </c>
      <c r="BF15" s="44">
        <v>3.6002939015429947</v>
      </c>
      <c r="BG15" s="44">
        <v>3.0612244897959329</v>
      </c>
      <c r="BH15" s="44">
        <v>3.7172011661807725</v>
      </c>
      <c r="BI15" s="44">
        <v>4.0875912408758985</v>
      </c>
      <c r="BJ15" s="44">
        <v>4.3827611395178989</v>
      </c>
      <c r="BK15" s="44">
        <v>4.6545454545454668</v>
      </c>
      <c r="BL15" s="44">
        <v>4.7204066811910028</v>
      </c>
      <c r="BM15" s="44">
        <v>4.8034934497816595</v>
      </c>
      <c r="BN15" s="44">
        <v>5.137481910274988</v>
      </c>
      <c r="BO15" s="44">
        <v>5.6875449964002955</v>
      </c>
      <c r="BP15" s="44">
        <v>6.6618911174785245</v>
      </c>
      <c r="BQ15" s="44">
        <v>6.7712045616536098</v>
      </c>
      <c r="BR15" s="44">
        <v>7.7304964539007148</v>
      </c>
      <c r="BS15" s="44">
        <v>8.1329561527581298</v>
      </c>
      <c r="BT15" s="44">
        <v>7.5895994378074372</v>
      </c>
      <c r="BU15" s="44">
        <v>7.0126227208976211</v>
      </c>
      <c r="BV15" s="44">
        <v>6.8579426172148183</v>
      </c>
      <c r="BW15" s="44">
        <v>6.8797776233495478</v>
      </c>
      <c r="BX15" s="44">
        <v>6.7961165048543881</v>
      </c>
      <c r="BY15" s="44">
        <v>6.3194444444444331</v>
      </c>
      <c r="BZ15" s="44">
        <v>5.9187887130075723</v>
      </c>
      <c r="CA15" s="44">
        <v>5.2452316076294192</v>
      </c>
      <c r="CB15" s="44">
        <v>4.2981867024848963</v>
      </c>
      <c r="CC15" s="44">
        <v>4.4058744993324295</v>
      </c>
      <c r="CD15" s="44">
        <v>3.3574720210664877</v>
      </c>
      <c r="CE15" s="44">
        <v>2.8122956180510084</v>
      </c>
      <c r="CF15" s="44">
        <v>3.2658393207054104</v>
      </c>
      <c r="CG15" s="44">
        <v>3.997378768020976</v>
      </c>
      <c r="CH15" s="44">
        <v>3.7982973149967236</v>
      </c>
      <c r="CI15" s="44">
        <v>3.1209362808842567</v>
      </c>
      <c r="CJ15" s="44">
        <v>3.1168831168831179</v>
      </c>
      <c r="CK15" s="44">
        <v>3.3964728935336419</v>
      </c>
      <c r="CL15" s="44">
        <v>2.8589993502274202</v>
      </c>
      <c r="CM15" s="44">
        <v>2.7831715210355989</v>
      </c>
      <c r="CN15" s="44">
        <v>2.8976175144880933</v>
      </c>
      <c r="CO15" s="44">
        <v>2.6854219948849067</v>
      </c>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row>
    <row r="16" spans="1:1233" x14ac:dyDescent="0.2">
      <c r="A16" s="41" t="s">
        <v>80</v>
      </c>
      <c r="C16" s="41" t="s">
        <v>44</v>
      </c>
      <c r="D16" s="84" t="s">
        <v>81</v>
      </c>
      <c r="E16" s="83">
        <v>45422</v>
      </c>
      <c r="F16" s="44">
        <v>9.5</v>
      </c>
      <c r="G16" s="44">
        <v>9.1999999999999993</v>
      </c>
      <c r="H16" s="44">
        <v>9.5</v>
      </c>
      <c r="I16" s="44">
        <v>9.4</v>
      </c>
      <c r="J16" s="44">
        <v>9.6</v>
      </c>
      <c r="K16" s="44">
        <v>8.9</v>
      </c>
      <c r="L16" s="44">
        <v>8.8000000000000007</v>
      </c>
      <c r="M16" s="44">
        <v>8.9</v>
      </c>
      <c r="N16" s="44">
        <v>8.8000000000000007</v>
      </c>
      <c r="O16" s="44">
        <v>8.4</v>
      </c>
      <c r="P16" s="44">
        <v>7.7</v>
      </c>
      <c r="Q16" s="44">
        <v>7.7</v>
      </c>
      <c r="R16" s="44">
        <v>7.7</v>
      </c>
      <c r="S16" s="44">
        <v>7.8</v>
      </c>
      <c r="T16" s="44">
        <v>7.9</v>
      </c>
      <c r="U16" s="44">
        <v>7.4</v>
      </c>
      <c r="V16" s="44">
        <v>7</v>
      </c>
      <c r="W16" s="44">
        <v>7</v>
      </c>
      <c r="X16" s="44">
        <v>7.5</v>
      </c>
      <c r="Y16" s="44">
        <v>8.1999999999999993</v>
      </c>
      <c r="Z16" s="44">
        <v>8.3000000000000007</v>
      </c>
      <c r="AA16" s="44">
        <v>8</v>
      </c>
      <c r="AB16" s="44">
        <v>7.4</v>
      </c>
      <c r="AC16" s="44">
        <v>7</v>
      </c>
      <c r="AD16" s="44">
        <v>7.2</v>
      </c>
      <c r="AE16" s="44">
        <v>7.6</v>
      </c>
      <c r="AF16" s="44">
        <v>8</v>
      </c>
      <c r="AG16" s="44">
        <v>7.5</v>
      </c>
      <c r="AH16" s="44">
        <v>6.7</v>
      </c>
      <c r="AI16" s="44">
        <v>6.5</v>
      </c>
      <c r="AJ16" s="44">
        <v>6.6</v>
      </c>
      <c r="AK16" s="44">
        <v>7.6</v>
      </c>
      <c r="AL16" s="44">
        <v>7.5</v>
      </c>
      <c r="AM16" s="44">
        <v>7.3</v>
      </c>
      <c r="AN16" s="44">
        <v>6.5</v>
      </c>
      <c r="AO16" s="44">
        <v>6.5</v>
      </c>
      <c r="AP16" s="44">
        <v>6.9</v>
      </c>
      <c r="AQ16" s="44">
        <v>7.3</v>
      </c>
      <c r="AR16" s="44">
        <v>8.6999999999999993</v>
      </c>
      <c r="AS16" s="44">
        <v>10.6</v>
      </c>
      <c r="AT16" s="44">
        <v>13.1</v>
      </c>
      <c r="AU16" s="44">
        <v>14.9</v>
      </c>
      <c r="AV16" s="44">
        <v>14.9</v>
      </c>
      <c r="AW16" s="44">
        <v>14.2</v>
      </c>
      <c r="AX16" s="44">
        <v>12.8</v>
      </c>
      <c r="AY16" s="44">
        <v>11.7</v>
      </c>
      <c r="AZ16" s="44">
        <v>10.8</v>
      </c>
      <c r="BA16" s="44">
        <v>10.1</v>
      </c>
      <c r="BB16" s="44">
        <v>10.4</v>
      </c>
      <c r="BC16" s="44">
        <v>10.7</v>
      </c>
      <c r="BD16" s="44">
        <v>10.8</v>
      </c>
      <c r="BE16" s="44">
        <v>10</v>
      </c>
      <c r="BF16" s="44">
        <v>9.1</v>
      </c>
      <c r="BG16" s="44">
        <v>9.1</v>
      </c>
      <c r="BH16" s="44">
        <v>9.4</v>
      </c>
      <c r="BI16" s="44">
        <v>9.6</v>
      </c>
      <c r="BJ16" s="44">
        <v>8.6999999999999993</v>
      </c>
      <c r="BK16" s="44">
        <v>7.9</v>
      </c>
      <c r="BL16" s="44">
        <v>7.5</v>
      </c>
      <c r="BM16" s="44">
        <v>7.4</v>
      </c>
      <c r="BN16" s="44">
        <v>7.6</v>
      </c>
      <c r="BO16" s="44">
        <v>7.4</v>
      </c>
      <c r="BP16" s="44">
        <v>7.5</v>
      </c>
      <c r="BQ16" s="44">
        <v>7</v>
      </c>
      <c r="BR16" s="44">
        <v>6.4</v>
      </c>
      <c r="BS16" s="44">
        <v>5.4</v>
      </c>
      <c r="BT16" s="44">
        <v>5.0999999999999996</v>
      </c>
      <c r="BU16" s="44">
        <v>5.4</v>
      </c>
      <c r="BV16" s="44">
        <v>5.6</v>
      </c>
      <c r="BW16" s="44">
        <v>5.7</v>
      </c>
      <c r="BX16" s="44">
        <v>5.5</v>
      </c>
      <c r="BY16" s="44">
        <v>5.7</v>
      </c>
      <c r="BZ16" s="44">
        <v>6.4</v>
      </c>
      <c r="CA16" s="44">
        <v>6.7</v>
      </c>
      <c r="CB16" s="44">
        <v>7</v>
      </c>
      <c r="CC16" s="44">
        <v>6.4</v>
      </c>
      <c r="CD16" s="44">
        <v>6</v>
      </c>
      <c r="CE16" s="44">
        <v>5.8</v>
      </c>
      <c r="CF16" s="44">
        <v>6.1</v>
      </c>
      <c r="CG16" s="44">
        <v>6</v>
      </c>
      <c r="CH16" s="44">
        <v>6</v>
      </c>
      <c r="CI16" s="44">
        <v>5.5</v>
      </c>
      <c r="CJ16" s="44">
        <v>5.4</v>
      </c>
      <c r="CK16" s="44">
        <v>5.2</v>
      </c>
      <c r="CL16" s="44">
        <v>5.7</v>
      </c>
      <c r="CM16" s="44">
        <v>6.3</v>
      </c>
      <c r="CN16" s="44">
        <v>7</v>
      </c>
      <c r="CO16" s="44">
        <v>7.9</v>
      </c>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row>
    <row r="17" spans="1:1233" x14ac:dyDescent="0.2">
      <c r="A17" s="41" t="s">
        <v>8</v>
      </c>
      <c r="C17" s="41" t="s">
        <v>44</v>
      </c>
      <c r="D17" s="84" t="s">
        <v>81</v>
      </c>
      <c r="E17" s="83">
        <v>45422</v>
      </c>
      <c r="F17" s="44">
        <v>6.6</v>
      </c>
      <c r="G17" s="44">
        <v>6.9</v>
      </c>
      <c r="H17" s="44">
        <v>7.1</v>
      </c>
      <c r="I17" s="44">
        <v>7</v>
      </c>
      <c r="J17" s="44">
        <v>6.9</v>
      </c>
      <c r="K17" s="44">
        <v>6.5</v>
      </c>
      <c r="L17" s="44">
        <v>6.4</v>
      </c>
      <c r="M17" s="44">
        <v>6.5</v>
      </c>
      <c r="N17" s="44">
        <v>6.4</v>
      </c>
      <c r="O17" s="44">
        <v>6.1</v>
      </c>
      <c r="P17" s="44">
        <v>5.7</v>
      </c>
      <c r="Q17" s="44">
        <v>5.7</v>
      </c>
      <c r="R17" s="44">
        <v>5.8</v>
      </c>
      <c r="S17" s="44">
        <v>6</v>
      </c>
      <c r="T17" s="44">
        <v>6.3</v>
      </c>
      <c r="U17" s="44">
        <v>6.2</v>
      </c>
      <c r="V17" s="44">
        <v>6.1</v>
      </c>
      <c r="W17" s="44">
        <v>5.9</v>
      </c>
      <c r="X17" s="44">
        <v>5.9</v>
      </c>
      <c r="Y17" s="44">
        <v>6.1</v>
      </c>
      <c r="Z17" s="44">
        <v>6</v>
      </c>
      <c r="AA17" s="44">
        <v>5.7</v>
      </c>
      <c r="AB17" s="44">
        <v>5.3</v>
      </c>
      <c r="AC17" s="44">
        <v>5.2</v>
      </c>
      <c r="AD17" s="44">
        <v>5.5</v>
      </c>
      <c r="AE17" s="44">
        <v>5.8</v>
      </c>
      <c r="AF17" s="44">
        <v>6.2</v>
      </c>
      <c r="AG17" s="44">
        <v>6.1</v>
      </c>
      <c r="AH17" s="44">
        <v>5.9</v>
      </c>
      <c r="AI17" s="44">
        <v>5.6</v>
      </c>
      <c r="AJ17" s="44">
        <v>5.6</v>
      </c>
      <c r="AK17" s="44">
        <v>5.9</v>
      </c>
      <c r="AL17" s="44">
        <v>5.8</v>
      </c>
      <c r="AM17" s="44">
        <v>5.5</v>
      </c>
      <c r="AN17" s="44">
        <v>5.2</v>
      </c>
      <c r="AO17" s="44">
        <v>5.2</v>
      </c>
      <c r="AP17" s="44">
        <v>5.5</v>
      </c>
      <c r="AQ17" s="44">
        <v>5.7</v>
      </c>
      <c r="AR17" s="44">
        <v>6.9</v>
      </c>
      <c r="AS17" s="44">
        <v>9.5</v>
      </c>
      <c r="AT17" s="44">
        <v>12.4</v>
      </c>
      <c r="AU17" s="44">
        <v>13.4</v>
      </c>
      <c r="AV17" s="44">
        <v>12.5</v>
      </c>
      <c r="AW17" s="44">
        <v>11.4</v>
      </c>
      <c r="AX17" s="44">
        <v>10.3</v>
      </c>
      <c r="AY17" s="44">
        <v>9.1999999999999993</v>
      </c>
      <c r="AZ17" s="44">
        <v>8.1999999999999993</v>
      </c>
      <c r="BA17" s="44">
        <v>8.1</v>
      </c>
      <c r="BB17" s="44">
        <v>8.6999999999999993</v>
      </c>
      <c r="BC17" s="44">
        <v>9</v>
      </c>
      <c r="BD17" s="44">
        <v>9</v>
      </c>
      <c r="BE17" s="44">
        <v>8.5</v>
      </c>
      <c r="BF17" s="44">
        <v>8.3000000000000007</v>
      </c>
      <c r="BG17" s="44">
        <v>8.1</v>
      </c>
      <c r="BH17" s="44">
        <v>7.9</v>
      </c>
      <c r="BI17" s="44">
        <v>7.7</v>
      </c>
      <c r="BJ17" s="44">
        <v>7.4</v>
      </c>
      <c r="BK17" s="44">
        <v>6.8</v>
      </c>
      <c r="BL17" s="44">
        <v>6</v>
      </c>
      <c r="BM17" s="44">
        <v>5.7</v>
      </c>
      <c r="BN17" s="44">
        <v>6</v>
      </c>
      <c r="BO17" s="44">
        <v>6</v>
      </c>
      <c r="BP17" s="44">
        <v>6.1</v>
      </c>
      <c r="BQ17" s="44">
        <v>5.6</v>
      </c>
      <c r="BR17" s="44">
        <v>5.4</v>
      </c>
      <c r="BS17" s="44">
        <v>5.0999999999999996</v>
      </c>
      <c r="BT17" s="44">
        <v>5</v>
      </c>
      <c r="BU17" s="44">
        <v>5.3</v>
      </c>
      <c r="BV17" s="44">
        <v>5.3</v>
      </c>
      <c r="BW17" s="44">
        <v>5.0999999999999996</v>
      </c>
      <c r="BX17" s="44">
        <v>4.7</v>
      </c>
      <c r="BY17" s="44">
        <v>4.5999999999999996</v>
      </c>
      <c r="BZ17" s="44">
        <v>4.9000000000000004</v>
      </c>
      <c r="CA17" s="44">
        <v>5.0999999999999996</v>
      </c>
      <c r="CB17" s="44">
        <v>5.4</v>
      </c>
      <c r="CC17" s="44">
        <v>5.3</v>
      </c>
      <c r="CD17" s="44">
        <v>5.3</v>
      </c>
      <c r="CE17" s="44">
        <v>5.2</v>
      </c>
      <c r="CF17" s="44">
        <v>5.4</v>
      </c>
      <c r="CG17" s="44">
        <v>5.8</v>
      </c>
      <c r="CH17" s="44">
        <v>5.8</v>
      </c>
      <c r="CI17" s="44">
        <v>5.6</v>
      </c>
      <c r="CJ17" s="44">
        <v>5.3</v>
      </c>
      <c r="CK17" s="44">
        <v>5.3</v>
      </c>
      <c r="CL17" s="44">
        <v>5.6</v>
      </c>
      <c r="CM17" s="44">
        <v>5.8</v>
      </c>
      <c r="CN17" s="44">
        <v>6.2</v>
      </c>
      <c r="CO17" s="44">
        <v>6.2</v>
      </c>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row>
    <row r="18" spans="1:1233" x14ac:dyDescent="0.2">
      <c r="A18" s="41" t="s">
        <v>82</v>
      </c>
      <c r="C18" s="41" t="s">
        <v>11</v>
      </c>
      <c r="D18" s="84" t="s">
        <v>81</v>
      </c>
      <c r="E18" s="83">
        <v>45422</v>
      </c>
      <c r="F18" s="44">
        <v>844.3</v>
      </c>
      <c r="G18" s="44">
        <v>840.8</v>
      </c>
      <c r="H18" s="44">
        <v>836</v>
      </c>
      <c r="I18" s="44">
        <v>839.3</v>
      </c>
      <c r="J18" s="44">
        <v>846.7</v>
      </c>
      <c r="K18" s="44">
        <v>855.7</v>
      </c>
      <c r="L18" s="44">
        <v>862.2</v>
      </c>
      <c r="M18" s="44">
        <v>861.2</v>
      </c>
      <c r="N18" s="44">
        <v>857.2</v>
      </c>
      <c r="O18" s="44">
        <v>849.6</v>
      </c>
      <c r="P18" s="44">
        <v>848.1</v>
      </c>
      <c r="Q18" s="44">
        <v>854.5</v>
      </c>
      <c r="R18" s="44">
        <v>861.4</v>
      </c>
      <c r="S18" s="44">
        <v>862.6</v>
      </c>
      <c r="T18" s="44">
        <v>858.1</v>
      </c>
      <c r="U18" s="44">
        <v>858.5</v>
      </c>
      <c r="V18" s="44">
        <v>863.7</v>
      </c>
      <c r="W18" s="44">
        <v>865.2</v>
      </c>
      <c r="X18" s="44">
        <v>863.1</v>
      </c>
      <c r="Y18" s="44">
        <v>860.3</v>
      </c>
      <c r="Z18" s="44">
        <v>862.4</v>
      </c>
      <c r="AA18" s="44">
        <v>863.7</v>
      </c>
      <c r="AB18" s="44">
        <v>867.1</v>
      </c>
      <c r="AC18" s="44">
        <v>866.2</v>
      </c>
      <c r="AD18" s="44">
        <v>866.1</v>
      </c>
      <c r="AE18" s="44">
        <v>865.1</v>
      </c>
      <c r="AF18" s="44">
        <v>864.2</v>
      </c>
      <c r="AG18" s="44">
        <v>876.6</v>
      </c>
      <c r="AH18" s="44">
        <v>890.2</v>
      </c>
      <c r="AI18" s="44">
        <v>904</v>
      </c>
      <c r="AJ18" s="44">
        <v>910.1</v>
      </c>
      <c r="AK18" s="44">
        <v>903.2</v>
      </c>
      <c r="AL18" s="44">
        <v>902</v>
      </c>
      <c r="AM18" s="44">
        <v>896.5</v>
      </c>
      <c r="AN18" s="44">
        <v>898.4</v>
      </c>
      <c r="AO18" s="44">
        <v>894.2</v>
      </c>
      <c r="AP18" s="44">
        <v>883</v>
      </c>
      <c r="AQ18" s="44">
        <v>870.4</v>
      </c>
      <c r="AR18" s="44">
        <v>846.7</v>
      </c>
      <c r="AS18" s="44">
        <v>805.9</v>
      </c>
      <c r="AT18" s="44">
        <v>776.4</v>
      </c>
      <c r="AU18" s="44">
        <v>772.8</v>
      </c>
      <c r="AV18" s="44">
        <v>805.5</v>
      </c>
      <c r="AW18" s="44">
        <v>831</v>
      </c>
      <c r="AX18" s="44">
        <v>851.5</v>
      </c>
      <c r="AY18" s="44">
        <v>864.5</v>
      </c>
      <c r="AZ18" s="44">
        <v>875.5</v>
      </c>
      <c r="BA18" s="44">
        <v>871.3</v>
      </c>
      <c r="BB18" s="44">
        <v>860.3</v>
      </c>
      <c r="BC18" s="44">
        <v>848.3</v>
      </c>
      <c r="BD18" s="44">
        <v>845</v>
      </c>
      <c r="BE18" s="44">
        <v>846.4</v>
      </c>
      <c r="BF18" s="44">
        <v>853.4</v>
      </c>
      <c r="BG18" s="44">
        <v>858.6</v>
      </c>
      <c r="BH18" s="44">
        <v>863.3</v>
      </c>
      <c r="BI18" s="44">
        <v>870</v>
      </c>
      <c r="BJ18" s="44">
        <v>882.3</v>
      </c>
      <c r="BK18" s="44">
        <v>896.2</v>
      </c>
      <c r="BL18" s="44">
        <v>894.2</v>
      </c>
      <c r="BM18" s="44">
        <v>894.5</v>
      </c>
      <c r="BN18" s="44">
        <v>886.2</v>
      </c>
      <c r="BO18" s="44">
        <v>894.7</v>
      </c>
      <c r="BP18" s="44">
        <v>895.4</v>
      </c>
      <c r="BQ18" s="44">
        <v>907.6</v>
      </c>
      <c r="BR18" s="44">
        <v>918.8</v>
      </c>
      <c r="BS18" s="44">
        <v>938.7</v>
      </c>
      <c r="BT18" s="44">
        <v>957.1</v>
      </c>
      <c r="BU18" s="44">
        <v>963.8</v>
      </c>
      <c r="BV18" s="44">
        <v>961</v>
      </c>
      <c r="BW18" s="44">
        <v>955.1</v>
      </c>
      <c r="BX18" s="44">
        <v>950.7</v>
      </c>
      <c r="BY18" s="44">
        <v>940.4</v>
      </c>
      <c r="BZ18" s="44">
        <v>923.5</v>
      </c>
      <c r="CA18" s="44">
        <v>914.3</v>
      </c>
      <c r="CB18" s="44">
        <v>916.3</v>
      </c>
      <c r="CC18" s="44">
        <v>931.9</v>
      </c>
      <c r="CD18" s="44">
        <v>946.9</v>
      </c>
      <c r="CE18" s="44">
        <v>966</v>
      </c>
      <c r="CF18" s="44">
        <v>977.5</v>
      </c>
      <c r="CG18" s="44">
        <v>990.7</v>
      </c>
      <c r="CH18" s="44">
        <v>983.4</v>
      </c>
      <c r="CI18" s="44">
        <v>975.6</v>
      </c>
      <c r="CJ18" s="44">
        <v>965.2</v>
      </c>
      <c r="CK18" s="44">
        <v>965</v>
      </c>
      <c r="CL18" s="44">
        <v>968.5</v>
      </c>
      <c r="CM18" s="44">
        <v>963.6</v>
      </c>
      <c r="CN18" s="44">
        <v>971.2</v>
      </c>
      <c r="CO18" s="44">
        <v>977.3</v>
      </c>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row>
    <row r="19" spans="1:1233" x14ac:dyDescent="0.2">
      <c r="A19" s="41" t="s">
        <v>83</v>
      </c>
      <c r="C19" s="41" t="s">
        <v>13</v>
      </c>
      <c r="D19" s="84" t="s">
        <v>81</v>
      </c>
      <c r="E19" s="83">
        <v>45422</v>
      </c>
      <c r="F19" s="45">
        <v>91470</v>
      </c>
      <c r="G19" s="45">
        <v>86300</v>
      </c>
      <c r="H19" s="45">
        <v>83010</v>
      </c>
      <c r="I19" s="45">
        <v>79540</v>
      </c>
      <c r="J19" s="45">
        <v>73040</v>
      </c>
      <c r="K19" s="45">
        <v>71520</v>
      </c>
      <c r="L19" s="45">
        <v>64450</v>
      </c>
      <c r="M19" s="45">
        <v>67000</v>
      </c>
      <c r="N19" s="45">
        <v>65730</v>
      </c>
      <c r="O19" s="45">
        <v>64140</v>
      </c>
      <c r="P19" s="45">
        <v>64690</v>
      </c>
      <c r="Q19" s="45">
        <v>63240</v>
      </c>
      <c r="R19" s="45">
        <v>62790</v>
      </c>
      <c r="S19" s="45">
        <v>60570</v>
      </c>
      <c r="T19" s="45">
        <v>57790</v>
      </c>
      <c r="U19" s="45">
        <v>56720</v>
      </c>
      <c r="V19" s="45">
        <v>54180</v>
      </c>
      <c r="W19" s="45">
        <v>55620</v>
      </c>
      <c r="X19" s="45">
        <v>53580</v>
      </c>
      <c r="Y19" s="45">
        <v>53420</v>
      </c>
      <c r="Z19" s="45">
        <v>52750</v>
      </c>
      <c r="AA19" s="45">
        <v>52280</v>
      </c>
      <c r="AB19" s="45">
        <v>50000</v>
      </c>
      <c r="AC19" s="45">
        <v>49570</v>
      </c>
      <c r="AD19" s="45">
        <v>50480</v>
      </c>
      <c r="AE19" s="45">
        <v>51860</v>
      </c>
      <c r="AF19" s="45">
        <v>51710</v>
      </c>
      <c r="AG19" s="45">
        <v>50620</v>
      </c>
      <c r="AH19" s="45">
        <v>49610</v>
      </c>
      <c r="AI19" s="45">
        <v>49350</v>
      </c>
      <c r="AJ19" s="45">
        <v>50540</v>
      </c>
      <c r="AK19" s="45">
        <v>51780</v>
      </c>
      <c r="AL19" s="45">
        <v>50130</v>
      </c>
      <c r="AM19" s="45">
        <v>50960</v>
      </c>
      <c r="AN19" s="45">
        <v>51050</v>
      </c>
      <c r="AO19" s="45">
        <v>52250</v>
      </c>
      <c r="AP19" s="45">
        <v>53440</v>
      </c>
      <c r="AQ19" s="45">
        <v>53090</v>
      </c>
      <c r="AR19" s="45">
        <v>61020</v>
      </c>
      <c r="AS19" s="45">
        <v>69230</v>
      </c>
      <c r="AT19" s="45">
        <v>62530</v>
      </c>
      <c r="AU19" s="45">
        <v>52810</v>
      </c>
      <c r="AV19" s="45">
        <v>29280</v>
      </c>
      <c r="AW19" s="45">
        <v>26630</v>
      </c>
      <c r="AX19" s="45">
        <v>32010</v>
      </c>
      <c r="AY19" s="45">
        <v>174310</v>
      </c>
      <c r="AZ19" s="45">
        <v>174350</v>
      </c>
      <c r="BA19" s="45">
        <v>183330</v>
      </c>
      <c r="BB19" s="45">
        <v>207200</v>
      </c>
      <c r="BC19" s="45">
        <v>205870</v>
      </c>
      <c r="BD19" s="45">
        <v>197370</v>
      </c>
      <c r="BE19" s="45">
        <v>199180</v>
      </c>
      <c r="BF19" s="45">
        <v>205310</v>
      </c>
      <c r="BG19" s="45">
        <v>189960</v>
      </c>
      <c r="BH19" s="45">
        <v>184850</v>
      </c>
      <c r="BI19" s="45">
        <v>180140</v>
      </c>
      <c r="BJ19" s="45">
        <v>150890</v>
      </c>
      <c r="BK19" s="45">
        <v>85960</v>
      </c>
      <c r="BL19" s="45">
        <v>80340</v>
      </c>
      <c r="BM19" s="45">
        <v>74250</v>
      </c>
      <c r="BN19" s="45">
        <v>68690</v>
      </c>
      <c r="BO19" s="45">
        <v>63510</v>
      </c>
      <c r="BP19" s="45">
        <v>58700</v>
      </c>
      <c r="BQ19" s="45">
        <v>55410</v>
      </c>
      <c r="BR19" s="45">
        <v>52820</v>
      </c>
      <c r="BS19" s="45">
        <v>52320</v>
      </c>
      <c r="BT19" s="45">
        <v>50610</v>
      </c>
      <c r="BU19" s="45">
        <v>50330</v>
      </c>
      <c r="BV19" s="45">
        <v>47810</v>
      </c>
      <c r="BW19" s="45">
        <v>46690</v>
      </c>
      <c r="BX19" s="45">
        <v>44960</v>
      </c>
      <c r="BY19" s="45">
        <v>43990</v>
      </c>
      <c r="BZ19" s="45">
        <v>42280</v>
      </c>
      <c r="CA19" s="45">
        <v>41010</v>
      </c>
      <c r="CB19" s="45">
        <v>40540</v>
      </c>
      <c r="CC19" s="45">
        <v>40510</v>
      </c>
      <c r="CD19" s="45">
        <v>41630</v>
      </c>
      <c r="CE19" s="45">
        <v>44790</v>
      </c>
      <c r="CF19" s="45">
        <v>45230</v>
      </c>
      <c r="CG19" s="45">
        <v>47430</v>
      </c>
      <c r="CH19" s="45">
        <v>47840</v>
      </c>
      <c r="CI19" s="45">
        <v>48430</v>
      </c>
      <c r="CJ19" s="45">
        <v>50910</v>
      </c>
      <c r="CK19" s="45">
        <v>52210</v>
      </c>
      <c r="CL19" s="45">
        <v>54010</v>
      </c>
      <c r="CM19" s="45">
        <v>53840</v>
      </c>
      <c r="CN19" s="45" t="e">
        <v>#N/A</v>
      </c>
      <c r="CO19" s="45" t="e">
        <v>#N/A</v>
      </c>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row>
    <row r="20" spans="1:1233" x14ac:dyDescent="0.2">
      <c r="A20" s="41" t="s">
        <v>84</v>
      </c>
      <c r="C20" s="41" t="s">
        <v>15</v>
      </c>
      <c r="D20" s="84" t="s">
        <v>81</v>
      </c>
      <c r="E20" s="83">
        <v>45422</v>
      </c>
      <c r="F20" s="44">
        <v>37.756024096385545</v>
      </c>
      <c r="G20" s="44">
        <v>25.94862813776999</v>
      </c>
      <c r="H20" s="44">
        <v>16.488913836654497</v>
      </c>
      <c r="I20" s="44">
        <v>8.3208497889146074</v>
      </c>
      <c r="J20" s="44">
        <v>-9.7714638665843072</v>
      </c>
      <c r="K20" s="44">
        <v>-12.759209563308127</v>
      </c>
      <c r="L20" s="44">
        <v>-32.021938614070244</v>
      </c>
      <c r="M20" s="44">
        <v>-25.95048629531388</v>
      </c>
      <c r="N20" s="44">
        <v>-32.914880587875075</v>
      </c>
      <c r="O20" s="44">
        <v>-36.551587694133936</v>
      </c>
      <c r="P20" s="44">
        <v>-36.665361268846688</v>
      </c>
      <c r="Q20" s="44">
        <v>-36.620565243535772</v>
      </c>
      <c r="R20" s="44">
        <v>-31.354542472941947</v>
      </c>
      <c r="S20" s="44">
        <v>-29.814600231749711</v>
      </c>
      <c r="T20" s="44">
        <v>-30.38188170099988</v>
      </c>
      <c r="U20" s="44">
        <v>-28.689967312044253</v>
      </c>
      <c r="V20" s="44">
        <v>-25.82146768893757</v>
      </c>
      <c r="W20" s="44">
        <v>-22.231543624161077</v>
      </c>
      <c r="X20" s="44">
        <v>-16.865787432117919</v>
      </c>
      <c r="Y20" s="44">
        <v>-20.268656716417908</v>
      </c>
      <c r="Z20" s="44">
        <v>-19.747451696333485</v>
      </c>
      <c r="AA20" s="44">
        <v>-18.490801371998757</v>
      </c>
      <c r="AB20" s="44">
        <v>-22.708301128458807</v>
      </c>
      <c r="AC20" s="44">
        <v>-21.616065781151171</v>
      </c>
      <c r="AD20" s="44">
        <v>-19.60503264851091</v>
      </c>
      <c r="AE20" s="44">
        <v>-14.380056133399377</v>
      </c>
      <c r="AF20" s="44">
        <v>-10.520851358366501</v>
      </c>
      <c r="AG20" s="44">
        <v>-10.754583921015515</v>
      </c>
      <c r="AH20" s="44">
        <v>-8.4348468069398326</v>
      </c>
      <c r="AI20" s="44">
        <v>-11.272923408845736</v>
      </c>
      <c r="AJ20" s="44">
        <v>-5.6737588652482245</v>
      </c>
      <c r="AK20" s="44">
        <v>-3.0700112317484041</v>
      </c>
      <c r="AL20" s="44">
        <v>-4.966824644549761</v>
      </c>
      <c r="AM20" s="44">
        <v>-2.5248661055853105</v>
      </c>
      <c r="AN20" s="44">
        <v>2.0999999999999908</v>
      </c>
      <c r="AO20" s="44">
        <v>5.4064958644341354</v>
      </c>
      <c r="AP20" s="44">
        <v>5.8637083993660966</v>
      </c>
      <c r="AQ20" s="44">
        <v>2.3717701504049282</v>
      </c>
      <c r="AR20" s="44">
        <v>18.004254496228977</v>
      </c>
      <c r="AS20" s="44">
        <v>36.764124851837224</v>
      </c>
      <c r="AT20" s="44">
        <v>26.043136464422489</v>
      </c>
      <c r="AU20" s="44">
        <v>7.0111448834853096</v>
      </c>
      <c r="AV20" s="44">
        <v>-42.065690542144843</v>
      </c>
      <c r="AW20" s="44">
        <v>-48.570876786404014</v>
      </c>
      <c r="AX20" s="44">
        <v>-36.146020347097554</v>
      </c>
      <c r="AY20" s="44">
        <v>242.05259026687597</v>
      </c>
      <c r="AZ20" s="44">
        <v>241.52791380999022</v>
      </c>
      <c r="BA20" s="44">
        <v>250.87081339712918</v>
      </c>
      <c r="BB20" s="44">
        <v>287.72455089820357</v>
      </c>
      <c r="BC20" s="44">
        <v>287.77547560745904</v>
      </c>
      <c r="BD20" s="44">
        <v>223.45132743362831</v>
      </c>
      <c r="BE20" s="44">
        <v>187.7076411960133</v>
      </c>
      <c r="BF20" s="44">
        <v>228.3383975691668</v>
      </c>
      <c r="BG20" s="44">
        <v>259.70460140124976</v>
      </c>
      <c r="BH20" s="44">
        <v>531.31830601092895</v>
      </c>
      <c r="BI20" s="44">
        <v>576.45512579797219</v>
      </c>
      <c r="BJ20" s="44">
        <v>371.38394251796313</v>
      </c>
      <c r="BK20" s="44">
        <v>-50.685560208823361</v>
      </c>
      <c r="BL20" s="44">
        <v>-53.920275308287927</v>
      </c>
      <c r="BM20" s="44">
        <v>-59.499263622974965</v>
      </c>
      <c r="BN20" s="44">
        <v>-66.848455598455601</v>
      </c>
      <c r="BO20" s="44">
        <v>-69.15043474037013</v>
      </c>
      <c r="BP20" s="44">
        <v>-70.258904595429911</v>
      </c>
      <c r="BQ20" s="44">
        <v>-72.180941861632689</v>
      </c>
      <c r="BR20" s="44">
        <v>-74.273050508986415</v>
      </c>
      <c r="BS20" s="44">
        <v>-72.457359444093498</v>
      </c>
      <c r="BT20" s="44">
        <v>-72.621044089802538</v>
      </c>
      <c r="BU20" s="44">
        <v>-72.060619518152549</v>
      </c>
      <c r="BV20" s="44">
        <v>-68.314666313208306</v>
      </c>
      <c r="BW20" s="44">
        <v>-45.68403908794788</v>
      </c>
      <c r="BX20" s="44">
        <v>-44.037839183470254</v>
      </c>
      <c r="BY20" s="44">
        <v>-40.754208754208754</v>
      </c>
      <c r="BZ20" s="44">
        <v>-38.448100160139752</v>
      </c>
      <c r="CA20" s="44">
        <v>-35.427491733585256</v>
      </c>
      <c r="CB20" s="44">
        <v>-30.936967632027258</v>
      </c>
      <c r="CC20" s="44">
        <v>-26.890452986825487</v>
      </c>
      <c r="CD20" s="44">
        <v>-21.185157137447941</v>
      </c>
      <c r="CE20" s="44">
        <v>-14.392201834862384</v>
      </c>
      <c r="CF20" s="44">
        <v>-10.630310215372452</v>
      </c>
      <c r="CG20" s="44">
        <v>-5.7619709914563888</v>
      </c>
      <c r="CH20" s="44">
        <v>6.274837900019925E-2</v>
      </c>
      <c r="CI20" s="44">
        <v>3.7267080745341685</v>
      </c>
      <c r="CJ20" s="44">
        <v>13.233985765124556</v>
      </c>
      <c r="CK20" s="44">
        <v>18.686065014776077</v>
      </c>
      <c r="CL20" s="44">
        <v>27.743614001892158</v>
      </c>
      <c r="CM20" s="44">
        <v>31.285052426237513</v>
      </c>
      <c r="CN20" s="44" t="e">
        <v>#N/A</v>
      </c>
      <c r="CO20" s="44" t="e">
        <v>#N/A</v>
      </c>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R20" s="44"/>
      <c r="QS20" s="44"/>
      <c r="QT20" s="44"/>
      <c r="QU20" s="44"/>
      <c r="QV20" s="44"/>
      <c r="QW20" s="44"/>
      <c r="QX20" s="44"/>
      <c r="QY20" s="44"/>
      <c r="QZ20" s="44"/>
      <c r="RA20" s="44"/>
      <c r="RB20" s="44"/>
      <c r="RC20" s="44"/>
      <c r="RD20" s="44"/>
      <c r="RE20" s="44"/>
      <c r="RF20" s="44"/>
      <c r="RG20" s="44"/>
      <c r="RH20" s="44"/>
      <c r="RI20" s="44"/>
      <c r="RJ20" s="44"/>
      <c r="RK20" s="44"/>
      <c r="RL20" s="44"/>
      <c r="RM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N20" s="44"/>
      <c r="AAO20" s="44"/>
      <c r="AAP20" s="44"/>
      <c r="AAQ20" s="44"/>
      <c r="AAR20" s="44"/>
      <c r="AAS20" s="44"/>
      <c r="AAT20" s="44"/>
      <c r="AAU20" s="44"/>
      <c r="AAV20" s="44"/>
      <c r="AAW20" s="44"/>
      <c r="AAX20" s="44"/>
      <c r="AAY20" s="44"/>
      <c r="AAZ20" s="44"/>
      <c r="ABA20" s="44"/>
      <c r="ABB20" s="44"/>
      <c r="ABC20" s="44"/>
      <c r="ABD20" s="44"/>
      <c r="ABE20" s="44"/>
      <c r="ABF20" s="44"/>
      <c r="ABG20" s="44"/>
      <c r="ABH20" s="44"/>
      <c r="ABI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H20" s="44"/>
      <c r="AEI20" s="44"/>
      <c r="AEJ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J20" s="44"/>
      <c r="AKK20" s="44"/>
      <c r="AKL20" s="44"/>
      <c r="AKM20" s="44"/>
      <c r="AKN20" s="44"/>
      <c r="AKO20" s="44"/>
      <c r="AKP20" s="44"/>
      <c r="AKQ20" s="44"/>
      <c r="AKR20" s="44"/>
      <c r="AKS20" s="44"/>
      <c r="AKT20" s="44"/>
      <c r="AKU20" s="44"/>
      <c r="AKV20" s="44"/>
      <c r="AKW20" s="44"/>
      <c r="AKX20" s="44"/>
      <c r="AKY20" s="44"/>
      <c r="AKZ20" s="44"/>
      <c r="ALA20" s="44"/>
      <c r="ALB20" s="44"/>
      <c r="ALC20" s="44"/>
      <c r="ALD20" s="44"/>
      <c r="ALE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D20" s="44"/>
      <c r="AOE20" s="44"/>
      <c r="AOF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F20" s="44"/>
      <c r="AUG20" s="44"/>
      <c r="AUH20" s="44"/>
      <c r="AUI20" s="44"/>
      <c r="AUJ20" s="44"/>
      <c r="AUK20" s="44"/>
    </row>
    <row r="21" spans="1:1233" x14ac:dyDescent="0.2">
      <c r="A21" s="41" t="s">
        <v>220</v>
      </c>
      <c r="C21" s="41" t="s">
        <v>13</v>
      </c>
      <c r="D21" s="84" t="s">
        <v>81</v>
      </c>
      <c r="E21" s="83">
        <v>45422</v>
      </c>
      <c r="F21" s="45">
        <v>30950</v>
      </c>
      <c r="G21" s="45">
        <v>29220</v>
      </c>
      <c r="H21" s="45">
        <v>28220</v>
      </c>
      <c r="I21" s="45">
        <v>27110</v>
      </c>
      <c r="J21" s="45">
        <v>25820</v>
      </c>
      <c r="K21" s="45">
        <v>24600</v>
      </c>
      <c r="L21" s="45">
        <v>22440</v>
      </c>
      <c r="M21" s="45">
        <v>22700</v>
      </c>
      <c r="N21" s="45">
        <v>22440</v>
      </c>
      <c r="O21" s="45">
        <v>21930</v>
      </c>
      <c r="P21" s="45">
        <v>21950</v>
      </c>
      <c r="Q21" s="45">
        <v>21370</v>
      </c>
      <c r="R21" s="45">
        <v>21260</v>
      </c>
      <c r="S21" s="45">
        <v>20460</v>
      </c>
      <c r="T21" s="45">
        <v>19480</v>
      </c>
      <c r="U21" s="45">
        <v>19210</v>
      </c>
      <c r="V21" s="45">
        <v>18410</v>
      </c>
      <c r="W21" s="45">
        <v>17540</v>
      </c>
      <c r="X21" s="45">
        <v>16810</v>
      </c>
      <c r="Y21" s="45">
        <v>16670</v>
      </c>
      <c r="Z21" s="45">
        <v>16250</v>
      </c>
      <c r="AA21" s="45">
        <v>16240</v>
      </c>
      <c r="AB21" s="45">
        <v>15600</v>
      </c>
      <c r="AC21" s="45">
        <v>15440</v>
      </c>
      <c r="AD21" s="45">
        <v>16010</v>
      </c>
      <c r="AE21" s="45">
        <v>16450</v>
      </c>
      <c r="AF21" s="45">
        <v>16520</v>
      </c>
      <c r="AG21" s="45">
        <v>15950</v>
      </c>
      <c r="AH21" s="45">
        <v>16260</v>
      </c>
      <c r="AI21" s="45">
        <v>15430</v>
      </c>
      <c r="AJ21" s="45">
        <v>15840</v>
      </c>
      <c r="AK21" s="45">
        <v>16020</v>
      </c>
      <c r="AL21" s="45">
        <v>15860</v>
      </c>
      <c r="AM21" s="45">
        <v>16080</v>
      </c>
      <c r="AN21" s="45">
        <v>16120</v>
      </c>
      <c r="AO21" s="45">
        <v>16600</v>
      </c>
      <c r="AP21" s="45">
        <v>16880</v>
      </c>
      <c r="AQ21" s="45">
        <v>16730</v>
      </c>
      <c r="AR21" s="45">
        <v>19220</v>
      </c>
      <c r="AS21" s="45">
        <v>21260</v>
      </c>
      <c r="AT21" s="45">
        <v>19410</v>
      </c>
      <c r="AU21" s="45">
        <v>15510</v>
      </c>
      <c r="AV21" s="45">
        <v>9150</v>
      </c>
      <c r="AW21" s="45">
        <v>8120</v>
      </c>
      <c r="AX21" s="45">
        <v>9520</v>
      </c>
      <c r="AY21" s="45">
        <v>63740</v>
      </c>
      <c r="AZ21" s="45">
        <v>63760</v>
      </c>
      <c r="BA21" s="45">
        <v>65630</v>
      </c>
      <c r="BB21" s="45">
        <v>72590</v>
      </c>
      <c r="BC21" s="45">
        <v>72130</v>
      </c>
      <c r="BD21" s="45">
        <v>69160</v>
      </c>
      <c r="BE21" s="45">
        <v>70010</v>
      </c>
      <c r="BF21" s="45">
        <v>73620</v>
      </c>
      <c r="BG21" s="45">
        <v>66310</v>
      </c>
      <c r="BH21" s="45">
        <v>62330</v>
      </c>
      <c r="BI21" s="45">
        <v>61420</v>
      </c>
      <c r="BJ21" s="45">
        <v>53440</v>
      </c>
      <c r="BK21" s="45">
        <v>29040</v>
      </c>
      <c r="BL21" s="45">
        <v>27200</v>
      </c>
      <c r="BM21" s="45">
        <v>24560</v>
      </c>
      <c r="BN21" s="45">
        <v>22420</v>
      </c>
      <c r="BO21" s="45">
        <v>19640</v>
      </c>
      <c r="BP21" s="45">
        <v>18180</v>
      </c>
      <c r="BQ21" s="45">
        <v>16740</v>
      </c>
      <c r="BR21" s="45">
        <v>16680</v>
      </c>
      <c r="BS21" s="45">
        <v>16040</v>
      </c>
      <c r="BT21" s="45">
        <v>15480</v>
      </c>
      <c r="BU21" s="45">
        <v>15160</v>
      </c>
      <c r="BV21" s="45">
        <v>14780</v>
      </c>
      <c r="BW21" s="45">
        <v>14530</v>
      </c>
      <c r="BX21" s="45">
        <v>14280</v>
      </c>
      <c r="BY21" s="45">
        <v>14120</v>
      </c>
      <c r="BZ21" s="45">
        <v>13090</v>
      </c>
      <c r="CA21" s="45">
        <v>12870</v>
      </c>
      <c r="CB21" s="45">
        <v>12750</v>
      </c>
      <c r="CC21" s="45">
        <v>12770</v>
      </c>
      <c r="CD21" s="45">
        <v>13180</v>
      </c>
      <c r="CE21" s="45">
        <v>13190</v>
      </c>
      <c r="CF21" s="45">
        <v>14120</v>
      </c>
      <c r="CG21" s="45">
        <v>14700</v>
      </c>
      <c r="CH21" s="45">
        <v>15430</v>
      </c>
      <c r="CI21" s="45">
        <v>16040</v>
      </c>
      <c r="CJ21" s="45">
        <v>15990</v>
      </c>
      <c r="CK21" s="45">
        <v>16390</v>
      </c>
      <c r="CL21" s="45">
        <v>17190</v>
      </c>
      <c r="CM21" s="45">
        <v>16870</v>
      </c>
      <c r="CN21" s="45" t="e">
        <v>#N/A</v>
      </c>
      <c r="CO21" s="45" t="e">
        <v>#N/A</v>
      </c>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row>
    <row r="22" spans="1:1233" x14ac:dyDescent="0.2">
      <c r="A22" s="41" t="s">
        <v>86</v>
      </c>
      <c r="C22" s="41" t="s">
        <v>15</v>
      </c>
      <c r="D22" s="84" t="s">
        <v>81</v>
      </c>
      <c r="E22" s="83">
        <v>45422</v>
      </c>
      <c r="F22" s="44">
        <v>46.612979630506878</v>
      </c>
      <c r="G22" s="44">
        <v>34.654377880184327</v>
      </c>
      <c r="H22" s="44">
        <v>25.199645075421472</v>
      </c>
      <c r="I22" s="44">
        <v>15.805211448099099</v>
      </c>
      <c r="J22" s="44">
        <v>0.66276803118907601</v>
      </c>
      <c r="K22" s="44">
        <v>-5.6748466257668717</v>
      </c>
      <c r="L22" s="44">
        <v>-28.237927726255197</v>
      </c>
      <c r="M22" s="44">
        <v>-23.258958755916158</v>
      </c>
      <c r="N22" s="44">
        <v>-32.429990966576327</v>
      </c>
      <c r="O22" s="44">
        <v>-36.157205240174676</v>
      </c>
      <c r="P22" s="44">
        <v>-36.487268518518526</v>
      </c>
      <c r="Q22" s="44">
        <v>-36.417732817613803</v>
      </c>
      <c r="R22" s="44">
        <v>-31.308562197092083</v>
      </c>
      <c r="S22" s="44">
        <v>-29.979466119096511</v>
      </c>
      <c r="T22" s="44">
        <v>-30.970942593905026</v>
      </c>
      <c r="U22" s="44">
        <v>-29.140538546661755</v>
      </c>
      <c r="V22" s="44">
        <v>-28.698683191324559</v>
      </c>
      <c r="W22" s="44">
        <v>-28.699186991869919</v>
      </c>
      <c r="X22" s="44">
        <v>-25.089126559714792</v>
      </c>
      <c r="Y22" s="44">
        <v>-26.563876651982376</v>
      </c>
      <c r="Z22" s="44">
        <v>-27.584670231729056</v>
      </c>
      <c r="AA22" s="44">
        <v>-25.946192430460556</v>
      </c>
      <c r="AB22" s="44">
        <v>-28.929384965831439</v>
      </c>
      <c r="AC22" s="44">
        <v>-27.749181094992981</v>
      </c>
      <c r="AD22" s="44">
        <v>-24.694261523988715</v>
      </c>
      <c r="AE22" s="44">
        <v>-19.599217986314766</v>
      </c>
      <c r="AF22" s="44">
        <v>-15.195071868583165</v>
      </c>
      <c r="AG22" s="44">
        <v>-16.970327954190523</v>
      </c>
      <c r="AH22" s="44">
        <v>-11.678435632808259</v>
      </c>
      <c r="AI22" s="44">
        <v>-12.029646522234893</v>
      </c>
      <c r="AJ22" s="44">
        <v>-5.7703747769184961</v>
      </c>
      <c r="AK22" s="44">
        <v>-3.8992201559688078</v>
      </c>
      <c r="AL22" s="44">
        <v>-2.4000000000000021</v>
      </c>
      <c r="AM22" s="44">
        <v>-0.98522167487684609</v>
      </c>
      <c r="AN22" s="44">
        <v>3.3333333333333437</v>
      </c>
      <c r="AO22" s="44">
        <v>7.5129533678756522</v>
      </c>
      <c r="AP22" s="44">
        <v>5.434103685196745</v>
      </c>
      <c r="AQ22" s="44">
        <v>1.7021276595744705</v>
      </c>
      <c r="AR22" s="44">
        <v>16.343825665859569</v>
      </c>
      <c r="AS22" s="44">
        <v>33.291536050156736</v>
      </c>
      <c r="AT22" s="44">
        <v>19.372693726937264</v>
      </c>
      <c r="AU22" s="44">
        <v>0.51847051198963268</v>
      </c>
      <c r="AV22" s="44">
        <v>-42.234848484848484</v>
      </c>
      <c r="AW22" s="44">
        <v>-49.313358302122346</v>
      </c>
      <c r="AX22" s="44">
        <v>-39.974779319041609</v>
      </c>
      <c r="AY22" s="44">
        <v>296.39303482587064</v>
      </c>
      <c r="AZ22" s="44">
        <v>295.53349875930519</v>
      </c>
      <c r="BA22" s="44">
        <v>295.36144578313252</v>
      </c>
      <c r="BB22" s="44">
        <v>330.03554502369667</v>
      </c>
      <c r="BC22" s="44">
        <v>331.14166168559473</v>
      </c>
      <c r="BD22" s="44">
        <v>259.83350676378774</v>
      </c>
      <c r="BE22" s="44">
        <v>229.30385700846659</v>
      </c>
      <c r="BF22" s="44">
        <v>279.28902627511593</v>
      </c>
      <c r="BG22" s="44">
        <v>327.53062540296582</v>
      </c>
      <c r="BH22" s="44">
        <v>581.20218579234972</v>
      </c>
      <c r="BI22" s="44">
        <v>656.4039408866995</v>
      </c>
      <c r="BJ22" s="44">
        <v>461.34453781512599</v>
      </c>
      <c r="BK22" s="44">
        <v>-54.439912143081266</v>
      </c>
      <c r="BL22" s="44">
        <v>-57.340025094102884</v>
      </c>
      <c r="BM22" s="44">
        <v>-62.578089288435166</v>
      </c>
      <c r="BN22" s="44">
        <v>-69.114203058272494</v>
      </c>
      <c r="BO22" s="44">
        <v>-72.771384999306804</v>
      </c>
      <c r="BP22" s="44">
        <v>-73.713128976286868</v>
      </c>
      <c r="BQ22" s="44">
        <v>-76.089130124267967</v>
      </c>
      <c r="BR22" s="44">
        <v>-77.343113284433585</v>
      </c>
      <c r="BS22" s="44">
        <v>-75.810586638516057</v>
      </c>
      <c r="BT22" s="44">
        <v>-75.164447296646884</v>
      </c>
      <c r="BU22" s="44">
        <v>-75.317486160859659</v>
      </c>
      <c r="BV22" s="44">
        <v>-72.342814371257489</v>
      </c>
      <c r="BW22" s="44">
        <v>-49.965564738292009</v>
      </c>
      <c r="BX22" s="44">
        <v>-47.5</v>
      </c>
      <c r="BY22" s="44">
        <v>-42.508143322475568</v>
      </c>
      <c r="BZ22" s="44">
        <v>-41.614629794826051</v>
      </c>
      <c r="CA22" s="44">
        <v>-34.470468431771891</v>
      </c>
      <c r="CB22" s="44">
        <v>-29.867986798679869</v>
      </c>
      <c r="CC22" s="44">
        <v>-23.715651135005977</v>
      </c>
      <c r="CD22" s="44">
        <v>-20.983213429256597</v>
      </c>
      <c r="CE22" s="44">
        <v>-17.768079800498747</v>
      </c>
      <c r="CF22" s="44">
        <v>-8.7855297157622747</v>
      </c>
      <c r="CG22" s="44">
        <v>-3.0343007915567322</v>
      </c>
      <c r="CH22" s="44">
        <v>4.397834912043308</v>
      </c>
      <c r="CI22" s="44">
        <v>10.392291810048171</v>
      </c>
      <c r="CJ22" s="44">
        <v>11.974789915966388</v>
      </c>
      <c r="CK22" s="44">
        <v>16.07648725212465</v>
      </c>
      <c r="CL22" s="44">
        <v>31.321619556913681</v>
      </c>
      <c r="CM22" s="44">
        <v>31.080031080031077</v>
      </c>
      <c r="CN22" s="44" t="e">
        <v>#N/A</v>
      </c>
      <c r="CO22" s="44" t="e">
        <v>#N/A</v>
      </c>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row>
    <row r="23" spans="1:1233" x14ac:dyDescent="0.2">
      <c r="A23" s="41" t="s">
        <v>118</v>
      </c>
      <c r="C23" s="41" t="s">
        <v>15</v>
      </c>
      <c r="D23" s="84" t="s">
        <v>81</v>
      </c>
      <c r="E23" s="83">
        <v>45422</v>
      </c>
      <c r="F23" s="50">
        <v>-0.45796532548250113</v>
      </c>
      <c r="G23" s="50">
        <v>0</v>
      </c>
      <c r="H23" s="50">
        <v>-1.0645161290322558</v>
      </c>
      <c r="I23" s="50">
        <v>-1.616031027795739</v>
      </c>
      <c r="J23" s="50">
        <v>-0.52579691094314374</v>
      </c>
      <c r="K23" s="50">
        <v>-0.16556291390729116</v>
      </c>
      <c r="L23" s="50">
        <v>0.99042588312974189</v>
      </c>
      <c r="M23" s="50">
        <v>3.0202456023896485</v>
      </c>
      <c r="N23" s="50">
        <v>3.1550979740949892</v>
      </c>
      <c r="O23" s="50">
        <v>3.6877076411960141</v>
      </c>
      <c r="P23" s="50">
        <v>2.340916584240027</v>
      </c>
      <c r="Q23" s="50">
        <v>3.3486539724228548</v>
      </c>
      <c r="R23" s="50">
        <v>2.6289845547157409</v>
      </c>
      <c r="S23" s="50">
        <v>1.8861788617886122</v>
      </c>
      <c r="T23" s="50">
        <v>2.0215194000652081</v>
      </c>
      <c r="U23" s="50">
        <v>2.5952693823915851</v>
      </c>
      <c r="V23" s="50">
        <v>3.2375289065081025</v>
      </c>
      <c r="W23" s="50">
        <v>2.8192371475953548</v>
      </c>
      <c r="X23" s="50">
        <v>1.0460934946060707</v>
      </c>
      <c r="Y23" s="50">
        <v>0.16108247422681465</v>
      </c>
      <c r="Z23" s="50">
        <v>1.6097875080489432</v>
      </c>
      <c r="AA23" s="50">
        <v>1.7942966997757104</v>
      </c>
      <c r="AB23" s="50">
        <v>3.3182989690721643</v>
      </c>
      <c r="AC23" s="50">
        <v>1.5247776365946653</v>
      </c>
      <c r="AD23" s="50">
        <v>2.8498238872878501</v>
      </c>
      <c r="AE23" s="50">
        <v>1.6916693265240923</v>
      </c>
      <c r="AF23" s="50">
        <v>2.4928092042185934</v>
      </c>
      <c r="AG23" s="50">
        <v>3.170028818443793</v>
      </c>
      <c r="AH23" s="50">
        <v>2.0480000000000054</v>
      </c>
      <c r="AI23" s="50">
        <v>3.7741935483871059</v>
      </c>
      <c r="AJ23" s="50">
        <v>3.5910708508573475</v>
      </c>
      <c r="AK23" s="50">
        <v>1.9298809906722392</v>
      </c>
      <c r="AL23" s="50">
        <v>1.6793409378960789</v>
      </c>
      <c r="AM23" s="50">
        <v>0.69247717972931166</v>
      </c>
      <c r="AN23" s="50">
        <v>0.12472715933893319</v>
      </c>
      <c r="AO23" s="50">
        <v>-3.1289111389243285E-2</v>
      </c>
      <c r="AP23" s="50">
        <v>0.62266500622665255</v>
      </c>
      <c r="AQ23" s="50">
        <v>1.7576898932831098</v>
      </c>
      <c r="AR23" s="50">
        <v>5.0826317430620493</v>
      </c>
      <c r="AS23" s="50">
        <v>7.2004965859714387</v>
      </c>
      <c r="AT23" s="50">
        <v>7.8080903104421617</v>
      </c>
      <c r="AU23" s="50">
        <v>5.4087659309915992</v>
      </c>
      <c r="AV23" s="50">
        <v>4.6221111805121673</v>
      </c>
      <c r="AW23" s="50">
        <v>5.2066898075102674</v>
      </c>
      <c r="AX23" s="50">
        <v>4.5497039576191778</v>
      </c>
      <c r="AY23" s="50">
        <v>5.0328227571116102</v>
      </c>
      <c r="AZ23" s="50">
        <v>4.8582995951417018</v>
      </c>
      <c r="BA23" s="50">
        <v>4.913928012519575</v>
      </c>
      <c r="BB23" s="50">
        <v>3.991336633663356</v>
      </c>
      <c r="BC23" s="50">
        <v>4.1949413942011127</v>
      </c>
      <c r="BD23" s="50">
        <v>-1.721068249258173</v>
      </c>
      <c r="BE23" s="50">
        <v>-3.6768963520555809</v>
      </c>
      <c r="BF23" s="50">
        <v>-3.9267015706806352</v>
      </c>
      <c r="BG23" s="50">
        <v>-3.8041875552934257</v>
      </c>
      <c r="BH23" s="50">
        <v>-1.7910447761194104</v>
      </c>
      <c r="BI23" s="50">
        <v>-1.4697060587882449</v>
      </c>
      <c r="BJ23" s="50">
        <v>-1.0432190760059412</v>
      </c>
      <c r="BK23" s="50">
        <v>-1.7261904761904701</v>
      </c>
      <c r="BL23" s="50">
        <v>-1.158301158301156</v>
      </c>
      <c r="BM23" s="50">
        <v>-5.9665871121727942E-2</v>
      </c>
      <c r="BN23" s="50">
        <v>-1.3388872359416881</v>
      </c>
      <c r="BO23" s="50">
        <v>-1.8354055654233425</v>
      </c>
      <c r="BP23" s="50">
        <v>1.5096618357487879</v>
      </c>
      <c r="BQ23" s="50">
        <v>2.0739404869251521</v>
      </c>
      <c r="BR23" s="50">
        <v>1.8770814411141368</v>
      </c>
      <c r="BS23" s="50">
        <v>2.5137952176578882</v>
      </c>
      <c r="BT23" s="50">
        <v>-0.48632218844983921</v>
      </c>
      <c r="BU23" s="50">
        <v>1.4916286149162961</v>
      </c>
      <c r="BV23" s="50">
        <v>1.4457831325301207</v>
      </c>
      <c r="BW23" s="50">
        <v>3.1798909751665549</v>
      </c>
      <c r="BX23" s="50">
        <v>2.9447115384615197</v>
      </c>
      <c r="BY23" s="50">
        <v>1.7313432835820874</v>
      </c>
      <c r="BZ23" s="50">
        <v>2.6537997587454898</v>
      </c>
      <c r="CA23" s="50">
        <v>4.4330518697225818</v>
      </c>
      <c r="CB23" s="50">
        <v>2.5282569898869678</v>
      </c>
      <c r="CC23" s="50">
        <v>3.0918727915194344</v>
      </c>
      <c r="CD23" s="50">
        <v>2.9123328380386448</v>
      </c>
      <c r="CE23" s="50">
        <v>3.8277511961722466</v>
      </c>
      <c r="CF23" s="50">
        <v>6.0476481368356705</v>
      </c>
      <c r="CG23" s="50">
        <v>4.5590881823635243</v>
      </c>
      <c r="CH23" s="50">
        <v>5.7304038004750479</v>
      </c>
      <c r="CI23" s="50">
        <v>2.8177282066333964</v>
      </c>
      <c r="CJ23" s="50">
        <v>4.1739638061879747</v>
      </c>
      <c r="CK23" s="50">
        <v>4.6654929577464976</v>
      </c>
      <c r="CL23" s="50">
        <v>4.1128084606345539</v>
      </c>
      <c r="CM23" s="50">
        <v>3.6673404562517886</v>
      </c>
      <c r="CN23" s="50">
        <v>4.5836959675079836</v>
      </c>
      <c r="CO23" s="50">
        <v>4.4844330191373905</v>
      </c>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c r="AML23" s="50"/>
      <c r="AMM23" s="50"/>
      <c r="AMN23" s="50"/>
      <c r="AMO23" s="50"/>
      <c r="AMP23" s="50"/>
      <c r="AMQ23" s="50"/>
      <c r="AMR23" s="50"/>
      <c r="AMS23" s="50"/>
      <c r="AMT23" s="50"/>
      <c r="AMU23" s="50"/>
      <c r="AMV23" s="50"/>
      <c r="AMW23" s="50"/>
      <c r="AMX23" s="50"/>
      <c r="AMY23" s="50"/>
      <c r="AMZ23" s="50"/>
      <c r="ANA23" s="50"/>
      <c r="ANB23" s="50"/>
      <c r="ANC23" s="50"/>
      <c r="AND23" s="50"/>
      <c r="ANE23" s="50"/>
      <c r="ANF23" s="50"/>
      <c r="ANG23" s="50"/>
      <c r="ANH23" s="50"/>
      <c r="ANI23" s="50"/>
      <c r="ANJ23" s="50"/>
      <c r="ANK23" s="50"/>
      <c r="ANL23" s="50"/>
      <c r="ANM23" s="50"/>
      <c r="ANN23" s="50"/>
      <c r="ANO23" s="50"/>
      <c r="ANP23" s="50"/>
      <c r="ANQ23" s="50"/>
      <c r="ANR23" s="50"/>
      <c r="ANS23" s="50"/>
      <c r="ANT23" s="50"/>
      <c r="ANU23" s="50"/>
      <c r="ANV23" s="50"/>
      <c r="ANW23" s="50"/>
      <c r="ANX23" s="50"/>
      <c r="ANY23" s="50"/>
      <c r="ANZ23" s="50"/>
      <c r="AOA23" s="50"/>
      <c r="AOB23" s="50"/>
      <c r="AOC23" s="50"/>
      <c r="AOD23" s="50"/>
      <c r="AOE23" s="50"/>
      <c r="AOF23" s="50"/>
      <c r="AOG23" s="50"/>
      <c r="AOH23" s="50"/>
      <c r="AOI23" s="50"/>
      <c r="AOJ23" s="50"/>
      <c r="AOK23" s="50"/>
      <c r="AOL23" s="50"/>
      <c r="AOM23" s="50"/>
      <c r="AON23" s="50"/>
      <c r="AOO23" s="50"/>
      <c r="AOP23" s="50"/>
      <c r="AOQ23" s="50"/>
      <c r="AOR23" s="50"/>
      <c r="AOS23" s="50"/>
      <c r="AOT23" s="50"/>
      <c r="AOU23" s="50"/>
      <c r="AOV23" s="50"/>
      <c r="AOW23" s="50"/>
      <c r="AOX23" s="50"/>
      <c r="AOY23" s="50"/>
      <c r="AOZ23" s="50"/>
      <c r="APA23" s="50"/>
      <c r="APB23" s="50"/>
      <c r="APC23" s="50"/>
      <c r="APD23" s="50"/>
      <c r="APE23" s="50"/>
      <c r="APF23" s="50"/>
      <c r="APG23" s="50"/>
      <c r="APH23" s="50"/>
      <c r="API23" s="50"/>
      <c r="APJ23" s="50"/>
      <c r="APK23" s="50"/>
      <c r="APL23" s="50"/>
      <c r="APM23" s="50"/>
      <c r="APN23" s="50"/>
      <c r="APO23" s="50"/>
      <c r="APP23" s="50"/>
      <c r="APQ23" s="50"/>
      <c r="APR23" s="50"/>
      <c r="APS23" s="50"/>
      <c r="APT23" s="50"/>
      <c r="APU23" s="50"/>
      <c r="APV23" s="50"/>
      <c r="APW23" s="50"/>
      <c r="APX23" s="50"/>
      <c r="APY23" s="50"/>
      <c r="APZ23" s="50"/>
      <c r="AQA23" s="50"/>
      <c r="AQB23" s="50"/>
      <c r="AQC23" s="50"/>
      <c r="AQD23" s="50"/>
      <c r="AQE23" s="50"/>
      <c r="AQF23" s="50"/>
      <c r="AQG23" s="50"/>
      <c r="AQH23" s="50"/>
      <c r="AQI23" s="50"/>
      <c r="AQJ23" s="50"/>
      <c r="AQK23" s="50"/>
      <c r="AQL23" s="50"/>
      <c r="AQM23" s="50"/>
      <c r="AQN23" s="50"/>
      <c r="AQO23" s="50"/>
      <c r="AQP23" s="50"/>
      <c r="AQQ23" s="50"/>
      <c r="AQR23" s="50"/>
      <c r="AQS23" s="50"/>
      <c r="AQT23" s="50"/>
      <c r="AQU23" s="50"/>
      <c r="AQV23" s="50"/>
      <c r="AQW23" s="50"/>
      <c r="AQX23" s="50"/>
      <c r="AQY23" s="50"/>
      <c r="AQZ23" s="50"/>
      <c r="ARA23" s="50"/>
      <c r="ARB23" s="50"/>
      <c r="ARC23" s="50"/>
      <c r="ARD23" s="50"/>
      <c r="ARE23" s="50"/>
      <c r="ARF23" s="50"/>
      <c r="ARG23" s="50"/>
      <c r="ARH23" s="50"/>
      <c r="ARI23" s="50"/>
      <c r="ARJ23" s="50"/>
      <c r="ARK23" s="50"/>
      <c r="ARL23" s="50"/>
      <c r="ARM23" s="50"/>
      <c r="ARN23" s="50"/>
      <c r="ARO23" s="50"/>
      <c r="ARP23" s="50"/>
      <c r="ARQ23" s="50"/>
      <c r="ARR23" s="50"/>
      <c r="ARS23" s="50"/>
      <c r="ART23" s="50"/>
      <c r="ARU23" s="50"/>
      <c r="ARV23" s="50"/>
      <c r="ARW23" s="50"/>
      <c r="ARX23" s="50"/>
      <c r="ARY23" s="50"/>
      <c r="ARZ23" s="50"/>
      <c r="ASA23" s="50"/>
      <c r="ASB23" s="50"/>
      <c r="ASC23" s="50"/>
      <c r="ASD23" s="50"/>
      <c r="ASE23" s="50"/>
      <c r="ASF23" s="50"/>
      <c r="ASG23" s="50"/>
      <c r="ASH23" s="50"/>
      <c r="ASI23" s="50"/>
      <c r="ASJ23" s="50"/>
      <c r="ASK23" s="50"/>
      <c r="ASL23" s="50"/>
      <c r="ASM23" s="50"/>
      <c r="ASN23" s="50"/>
      <c r="ASO23" s="50"/>
      <c r="ASP23" s="50"/>
      <c r="ASQ23" s="50"/>
      <c r="ASR23" s="50"/>
      <c r="ASS23" s="50"/>
      <c r="AST23" s="50"/>
      <c r="ASU23" s="50"/>
      <c r="ASV23" s="50"/>
      <c r="ASW23" s="50"/>
      <c r="ASX23" s="50"/>
      <c r="ASY23" s="50"/>
      <c r="ASZ23" s="50"/>
      <c r="ATA23" s="50"/>
      <c r="ATB23" s="50"/>
      <c r="ATC23" s="50"/>
      <c r="ATD23" s="50"/>
      <c r="ATE23" s="50"/>
      <c r="ATF23" s="50"/>
      <c r="ATG23" s="50"/>
      <c r="ATH23" s="50"/>
      <c r="ATI23" s="50"/>
      <c r="ATJ23" s="50"/>
      <c r="ATK23" s="50"/>
      <c r="ATL23" s="50"/>
      <c r="ATM23" s="50"/>
      <c r="ATN23" s="50"/>
      <c r="ATO23" s="50"/>
      <c r="ATP23" s="50"/>
      <c r="ATQ23" s="50"/>
      <c r="ATR23" s="50"/>
      <c r="ATS23" s="50"/>
      <c r="ATT23" s="50"/>
      <c r="ATU23" s="50"/>
      <c r="ATV23" s="50"/>
      <c r="ATW23" s="50"/>
      <c r="ATX23" s="50"/>
      <c r="ATY23" s="50"/>
      <c r="ATZ23" s="50"/>
      <c r="AUA23" s="50"/>
      <c r="AUB23" s="50"/>
      <c r="AUC23" s="50"/>
      <c r="AUD23" s="50"/>
      <c r="AUE23" s="50"/>
      <c r="AUF23" s="50"/>
      <c r="AUG23" s="50"/>
      <c r="AUH23" s="50"/>
      <c r="AUI23" s="50"/>
      <c r="AUJ23" s="50"/>
      <c r="AUK23" s="50"/>
    </row>
    <row r="24" spans="1:1233" x14ac:dyDescent="0.2">
      <c r="A24" s="41" t="s">
        <v>119</v>
      </c>
      <c r="C24" s="41" t="s">
        <v>15</v>
      </c>
      <c r="D24" s="84" t="s">
        <v>81</v>
      </c>
      <c r="E24" s="83">
        <v>45422</v>
      </c>
      <c r="F24" s="44">
        <v>0.18109474700256367</v>
      </c>
      <c r="G24" s="44">
        <v>-1.1562091917591277</v>
      </c>
      <c r="H24" s="44">
        <v>-0.88815412204812372</v>
      </c>
      <c r="I24" s="44">
        <v>0.37313536655556589</v>
      </c>
      <c r="J24" s="44">
        <v>0.56565200486637934</v>
      </c>
      <c r="K24" s="44">
        <v>0.96207085414652393</v>
      </c>
      <c r="L24" s="44">
        <v>-0.69040168385939849</v>
      </c>
      <c r="M24" s="44">
        <v>-0.72819127280800977</v>
      </c>
      <c r="N24" s="44">
        <v>3.6071013134723717</v>
      </c>
      <c r="O24" s="44">
        <v>2.6121115375658865</v>
      </c>
      <c r="P24" s="44">
        <v>0.57078656967592956</v>
      </c>
      <c r="Q24" s="44">
        <v>1.7349595921452243</v>
      </c>
      <c r="R24" s="44">
        <v>1.8902791673289565</v>
      </c>
      <c r="S24" s="44">
        <v>3.7107426100343011</v>
      </c>
      <c r="T24" s="44">
        <v>3.085646093420813</v>
      </c>
      <c r="U24" s="44">
        <v>2.1366099613552514</v>
      </c>
      <c r="V24" s="44">
        <v>1.0660123219675244</v>
      </c>
      <c r="W24" s="44">
        <v>1.1659967620489375</v>
      </c>
      <c r="X24" s="44">
        <v>2.1381272697430509</v>
      </c>
      <c r="Y24" s="44">
        <v>1.9871561856294573</v>
      </c>
      <c r="Z24" s="44">
        <v>-1.4007429157069873</v>
      </c>
      <c r="AA24" s="44">
        <v>0.75167309816153161</v>
      </c>
      <c r="AB24" s="44">
        <v>1.2520588444771663</v>
      </c>
      <c r="AC24" s="44">
        <v>-0.65493172561049695</v>
      </c>
      <c r="AD24" s="44">
        <v>-0.399409843334253</v>
      </c>
      <c r="AE24" s="44">
        <v>-1.3477259753728377</v>
      </c>
      <c r="AF24" s="44">
        <v>1.1838163730933715</v>
      </c>
      <c r="AG24" s="44">
        <v>-3.6829765636936518E-2</v>
      </c>
      <c r="AH24" s="44">
        <v>3.4230746083701913</v>
      </c>
      <c r="AI24" s="44">
        <v>2.7378681034615271</v>
      </c>
      <c r="AJ24" s="44">
        <v>2.8332867666799988</v>
      </c>
      <c r="AK24" s="44">
        <v>1.6468502389851869</v>
      </c>
      <c r="AL24" s="44">
        <v>4.0150425837849779</v>
      </c>
      <c r="AM24" s="44">
        <v>5.2060475909427195</v>
      </c>
      <c r="AN24" s="44">
        <v>3.3784903927371879</v>
      </c>
      <c r="AO24" s="44">
        <v>3.3719800622826535</v>
      </c>
      <c r="AP24" s="44">
        <v>3.9307115846972884</v>
      </c>
      <c r="AQ24" s="44">
        <v>3.6227898126421687</v>
      </c>
      <c r="AR24" s="44">
        <v>1.9730923979189186</v>
      </c>
      <c r="AS24" s="44">
        <v>8.7043320920811027</v>
      </c>
      <c r="AT24" s="44">
        <v>9.2529113424875131</v>
      </c>
      <c r="AU24" s="44">
        <v>5.8539962514866817</v>
      </c>
      <c r="AV24" s="44">
        <v>3.8977353203865084</v>
      </c>
      <c r="AW24" s="44">
        <v>4.9530352881172801</v>
      </c>
      <c r="AX24" s="44">
        <v>2.969587979788435</v>
      </c>
      <c r="AY24" s="44">
        <v>-0.58095152733863564</v>
      </c>
      <c r="AZ24" s="44">
        <v>2.4787748653869013</v>
      </c>
      <c r="BA24" s="44">
        <v>2.2847835960733587</v>
      </c>
      <c r="BB24" s="44">
        <v>5.645093925925937</v>
      </c>
      <c r="BC24" s="44">
        <v>5.3561490849593163</v>
      </c>
      <c r="BD24" s="44">
        <v>3.1745754877421373</v>
      </c>
      <c r="BE24" s="44">
        <v>-2.5292561212725273</v>
      </c>
      <c r="BF24" s="44">
        <v>-3.3309049453225326</v>
      </c>
      <c r="BG24" s="44">
        <v>-0.55349819912410281</v>
      </c>
      <c r="BH24" s="44">
        <v>0.98880972537200851</v>
      </c>
      <c r="BI24" s="44">
        <v>1.0877522370835058</v>
      </c>
      <c r="BJ24" s="44">
        <v>0.70816315305297639</v>
      </c>
      <c r="BK24" s="44">
        <v>2.6420530081899374</v>
      </c>
      <c r="BL24" s="44">
        <v>2.2563978712576871</v>
      </c>
      <c r="BM24" s="44">
        <v>2.3859286008063751</v>
      </c>
      <c r="BN24" s="44">
        <v>0.73898634172469002</v>
      </c>
      <c r="BO24" s="44">
        <v>0.26209394042115974</v>
      </c>
      <c r="BP24" s="44">
        <v>2.8638811168121947</v>
      </c>
      <c r="BQ24" s="44">
        <v>2.3206685034638408</v>
      </c>
      <c r="BR24" s="44">
        <v>1.7438563190352419</v>
      </c>
      <c r="BS24" s="44">
        <v>1.9603503604899597</v>
      </c>
      <c r="BT24" s="44">
        <v>0.9867130093341725</v>
      </c>
      <c r="BU24" s="44">
        <v>2.872867926457312</v>
      </c>
      <c r="BV24" s="44">
        <v>2.9405941542212766</v>
      </c>
      <c r="BW24" s="44">
        <v>2.7432962026294083</v>
      </c>
      <c r="BX24" s="44">
        <v>2.4019041371915462</v>
      </c>
      <c r="BY24" s="44">
        <v>2.2999947532521992</v>
      </c>
      <c r="BZ24" s="44">
        <v>1.9285037503466551</v>
      </c>
      <c r="CA24" s="44">
        <v>1.5724470715354322</v>
      </c>
      <c r="CB24" s="44">
        <v>1.7082807463389305</v>
      </c>
      <c r="CC24" s="44">
        <v>3.4181104831087827</v>
      </c>
      <c r="CD24" s="44">
        <v>3.5233752614203029</v>
      </c>
      <c r="CE24" s="44">
        <v>2.3858576054743175</v>
      </c>
      <c r="CF24" s="44">
        <v>4.2872073248358955</v>
      </c>
      <c r="CG24" s="44">
        <v>0.83646663243501784</v>
      </c>
      <c r="CH24" s="44">
        <v>2.8786129102442048</v>
      </c>
      <c r="CI24" s="44">
        <v>2.5379146777327222</v>
      </c>
      <c r="CJ24" s="44">
        <v>1.1659006654550552</v>
      </c>
      <c r="CK24" s="44">
        <v>1.2807515824019955</v>
      </c>
      <c r="CL24" s="44">
        <v>2.0140637153370555</v>
      </c>
      <c r="CM24" s="44">
        <v>1.3658165341668749</v>
      </c>
      <c r="CN24" s="44" t="e">
        <v>#N/A</v>
      </c>
      <c r="CO24" s="44" t="e">
        <v>#N/A</v>
      </c>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G24" s="44"/>
      <c r="APH24" s="44"/>
      <c r="API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row>
    <row r="25" spans="1:1233" x14ac:dyDescent="0.2">
      <c r="A25" s="41" t="s">
        <v>120</v>
      </c>
      <c r="C25" s="41" t="s">
        <v>15</v>
      </c>
      <c r="D25" s="84" t="s">
        <v>81</v>
      </c>
      <c r="E25" s="83">
        <v>45422</v>
      </c>
      <c r="F25" s="44">
        <v>-1.8750000000000044</v>
      </c>
      <c r="G25" s="44">
        <v>-0.93457943925233655</v>
      </c>
      <c r="H25" s="44">
        <v>-0.92592592592591894</v>
      </c>
      <c r="I25" s="44">
        <v>0</v>
      </c>
      <c r="J25" s="44">
        <v>-0.92879256965943124</v>
      </c>
      <c r="K25" s="44">
        <v>-1.2499999999999956</v>
      </c>
      <c r="L25" s="44">
        <v>0</v>
      </c>
      <c r="M25" s="44">
        <v>1.2698412698412653</v>
      </c>
      <c r="N25" s="44">
        <v>3.2154340836012762</v>
      </c>
      <c r="O25" s="44">
        <v>3.5483870967742082</v>
      </c>
      <c r="P25" s="44">
        <v>3.2258064516129004</v>
      </c>
      <c r="Q25" s="44">
        <v>2.8753993610223683</v>
      </c>
      <c r="R25" s="44">
        <v>2.2292993630573354</v>
      </c>
      <c r="S25" s="44">
        <v>0.94339622641510523</v>
      </c>
      <c r="T25" s="44">
        <v>-0.31152647975077885</v>
      </c>
      <c r="U25" s="44">
        <v>-1.2383900928792491</v>
      </c>
      <c r="V25" s="44">
        <v>0.31250000000000444</v>
      </c>
      <c r="W25" s="44">
        <v>1.2658227848101111</v>
      </c>
      <c r="X25" s="44">
        <v>0.94339622641510523</v>
      </c>
      <c r="Y25" s="44">
        <v>-0.31347962382444194</v>
      </c>
      <c r="Z25" s="44">
        <v>-0.6230529595015688</v>
      </c>
      <c r="AA25" s="44">
        <v>-0.31152647975077885</v>
      </c>
      <c r="AB25" s="44">
        <v>1.2499999999999956</v>
      </c>
      <c r="AC25" s="44">
        <v>1.2422360248447228</v>
      </c>
      <c r="AD25" s="44">
        <v>2.4922118380062308</v>
      </c>
      <c r="AE25" s="44">
        <v>2.1806853582554409</v>
      </c>
      <c r="AF25" s="44">
        <v>2.4999999999999911</v>
      </c>
      <c r="AG25" s="44">
        <v>3.4482758620689724</v>
      </c>
      <c r="AH25" s="44">
        <v>2.8037383177569986</v>
      </c>
      <c r="AI25" s="44">
        <v>3.7500000000000089</v>
      </c>
      <c r="AJ25" s="44">
        <v>2.8037383177569986</v>
      </c>
      <c r="AK25" s="44">
        <v>4.088050314465419</v>
      </c>
      <c r="AL25" s="44">
        <v>3.7617554858934366</v>
      </c>
      <c r="AM25" s="44">
        <v>3.4375000000000044</v>
      </c>
      <c r="AN25" s="44">
        <v>3.0864197530864113</v>
      </c>
      <c r="AO25" s="44">
        <v>1.8404907975460238</v>
      </c>
      <c r="AP25" s="44">
        <v>1.5197568389057725</v>
      </c>
      <c r="AQ25" s="44">
        <v>2.1341463414634276</v>
      </c>
      <c r="AR25" s="44">
        <v>3.9634146341463561</v>
      </c>
      <c r="AS25" s="44">
        <v>4.8484848484848575</v>
      </c>
      <c r="AT25" s="44">
        <v>7.2727272727272751</v>
      </c>
      <c r="AU25" s="44">
        <v>7.8313253012048056</v>
      </c>
      <c r="AV25" s="44">
        <v>7.575757575757569</v>
      </c>
      <c r="AW25" s="44">
        <v>6.042296072507547</v>
      </c>
      <c r="AX25" s="44">
        <v>5.4380664652567967</v>
      </c>
      <c r="AY25" s="44">
        <v>5.7401812688821607</v>
      </c>
      <c r="AZ25" s="44">
        <v>4.1916167664670656</v>
      </c>
      <c r="BA25" s="44">
        <v>4.5180722891566161</v>
      </c>
      <c r="BB25" s="44">
        <v>3.5928143712574911</v>
      </c>
      <c r="BC25" s="44">
        <v>4.7761194029850795</v>
      </c>
      <c r="BD25" s="44">
        <v>2.346041055718473</v>
      </c>
      <c r="BE25" s="44">
        <v>0.57803468208090791</v>
      </c>
      <c r="BF25" s="44">
        <v>-2.8248587570621431</v>
      </c>
      <c r="BG25" s="44">
        <v>-4.7486033519552944</v>
      </c>
      <c r="BH25" s="44">
        <v>-3.6619718309859106</v>
      </c>
      <c r="BI25" s="44">
        <v>-2.564102564102555</v>
      </c>
      <c r="BJ25" s="44">
        <v>-0.57306590257878431</v>
      </c>
      <c r="BK25" s="44">
        <v>-0.85714285714284522</v>
      </c>
      <c r="BL25" s="44">
        <v>0.57471264367816577</v>
      </c>
      <c r="BM25" s="44">
        <v>1.1527377521613813</v>
      </c>
      <c r="BN25" s="44">
        <v>1.7341040462427681</v>
      </c>
      <c r="BO25" s="44">
        <v>0</v>
      </c>
      <c r="BP25" s="44">
        <v>1.1461318051575908</v>
      </c>
      <c r="BQ25" s="44">
        <v>2.2988505747126631</v>
      </c>
      <c r="BR25" s="44">
        <v>4.9418604651162878</v>
      </c>
      <c r="BS25" s="44">
        <v>5.2785923753665642</v>
      </c>
      <c r="BT25" s="44">
        <v>3.8011695906432719</v>
      </c>
      <c r="BU25" s="44">
        <v>3.5087719298245501</v>
      </c>
      <c r="BV25" s="44">
        <v>3.170028818443793</v>
      </c>
      <c r="BW25" s="44">
        <v>5.187319884726227</v>
      </c>
      <c r="BX25" s="44">
        <v>5.428571428571427</v>
      </c>
      <c r="BY25" s="44">
        <v>5.6980056980056926</v>
      </c>
      <c r="BZ25" s="44">
        <v>4.5454545454545192</v>
      </c>
      <c r="CA25" s="44">
        <v>3.9886039886039892</v>
      </c>
      <c r="CB25" s="44">
        <v>2.5495750708215414</v>
      </c>
      <c r="CC25" s="44">
        <v>1.9662921348314377</v>
      </c>
      <c r="CD25" s="44">
        <v>0</v>
      </c>
      <c r="CE25" s="44">
        <v>0.27855153203342198</v>
      </c>
      <c r="CF25" s="44">
        <v>0.56338028169014009</v>
      </c>
      <c r="CG25" s="44">
        <v>1.9774011299435124</v>
      </c>
      <c r="CH25" s="44">
        <v>2.7932960893854775</v>
      </c>
      <c r="CI25" s="44">
        <v>2.1917808219177992</v>
      </c>
      <c r="CJ25" s="44">
        <v>1.3550135501354976</v>
      </c>
      <c r="CK25" s="44">
        <v>-0.53908355795149188</v>
      </c>
      <c r="CL25" s="44">
        <v>0.27173913043478937</v>
      </c>
      <c r="CM25" s="44">
        <v>1.3698630136986356</v>
      </c>
      <c r="CN25" s="44">
        <v>3.8674033149171283</v>
      </c>
      <c r="CO25" s="44">
        <v>4.9586776859504189</v>
      </c>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row>
    <row r="26" spans="1:1233" x14ac:dyDescent="0.2">
      <c r="A26" s="41" t="s">
        <v>121</v>
      </c>
      <c r="C26" s="41" t="s">
        <v>15</v>
      </c>
      <c r="D26" s="84" t="s">
        <v>81</v>
      </c>
      <c r="E26" s="83">
        <v>45422</v>
      </c>
      <c r="F26" s="44">
        <v>-2.9855725127178712</v>
      </c>
      <c r="G26" s="44">
        <v>-1.5438537928732399</v>
      </c>
      <c r="H26" s="44">
        <v>-1.2517615850120123</v>
      </c>
      <c r="I26" s="44">
        <v>-0.18310445276737974</v>
      </c>
      <c r="J26" s="44">
        <v>-1.2717147369295967</v>
      </c>
      <c r="K26" s="44">
        <v>-1.7365771812080544</v>
      </c>
      <c r="L26" s="44">
        <v>-1.0177474976869494</v>
      </c>
      <c r="M26" s="44">
        <v>5.9121621621627263E-2</v>
      </c>
      <c r="N26" s="44">
        <v>1.7279536942458318</v>
      </c>
      <c r="O26" s="44">
        <v>3.4111465242484096</v>
      </c>
      <c r="P26" s="44">
        <v>3.5565579458709307</v>
      </c>
      <c r="Q26" s="44">
        <v>3.7884017949603166</v>
      </c>
      <c r="R26" s="44">
        <v>2.8195650305166353</v>
      </c>
      <c r="S26" s="44">
        <v>1.6189184607560803</v>
      </c>
      <c r="T26" s="44">
        <v>-5.876427132304185E-2</v>
      </c>
      <c r="U26" s="44">
        <v>-1.0839656466271941</v>
      </c>
      <c r="V26" s="44">
        <v>0.5388112476848006</v>
      </c>
      <c r="W26" s="44">
        <v>1.9124050200631793</v>
      </c>
      <c r="X26" s="44">
        <v>1.9289598912304529</v>
      </c>
      <c r="Y26" s="44">
        <v>0.47269350890519757</v>
      </c>
      <c r="Z26" s="44">
        <v>-0.47694753577105509</v>
      </c>
      <c r="AA26" s="44">
        <v>-1.357767596834647</v>
      </c>
      <c r="AB26" s="44">
        <v>-1.6753224995813554E-2</v>
      </c>
      <c r="AC26" s="44">
        <v>-2.494387627837158E-2</v>
      </c>
      <c r="AD26" s="44">
        <v>1.3627623108435793</v>
      </c>
      <c r="AE26" s="44">
        <v>0.80907498540327971</v>
      </c>
      <c r="AF26" s="44">
        <v>2.0159596808063895</v>
      </c>
      <c r="AG26" s="44">
        <v>3.2285256680435026</v>
      </c>
      <c r="AH26" s="44">
        <v>2.5037682130296224</v>
      </c>
      <c r="AI26" s="44">
        <v>3.3090391220574666</v>
      </c>
      <c r="AJ26" s="44">
        <v>2.7344726969570576</v>
      </c>
      <c r="AK26" s="44">
        <v>4.5030664538351806</v>
      </c>
      <c r="AL26" s="44">
        <v>4.2794686396502302</v>
      </c>
      <c r="AM26" s="44">
        <v>4.5178179361594406</v>
      </c>
      <c r="AN26" s="44">
        <v>4.0549597855227937</v>
      </c>
      <c r="AO26" s="44">
        <v>1.9876912840984584</v>
      </c>
      <c r="AP26" s="44">
        <v>1.5836357637743159</v>
      </c>
      <c r="AQ26" s="44">
        <v>1.80373986430582</v>
      </c>
      <c r="AR26" s="44">
        <v>4.1992589543021763</v>
      </c>
      <c r="AS26" s="44">
        <v>5.7896455985628092</v>
      </c>
      <c r="AT26" s="44">
        <v>9.1904256188219957</v>
      </c>
      <c r="AU26" s="44">
        <v>9.6983457671099504</v>
      </c>
      <c r="AV26" s="44">
        <v>8.5693418810354629</v>
      </c>
      <c r="AW26" s="44">
        <v>6.0696197443524502</v>
      </c>
      <c r="AX26" s="44">
        <v>5.5792953317745697</v>
      </c>
      <c r="AY26" s="44">
        <v>5.413266542780959</v>
      </c>
      <c r="AZ26" s="44">
        <v>3.9533011272141705</v>
      </c>
      <c r="BA26" s="44">
        <v>4.705210796705539</v>
      </c>
      <c r="BB26" s="44">
        <v>4.2952257226372303</v>
      </c>
      <c r="BC26" s="44">
        <v>5.3803641092327492</v>
      </c>
      <c r="BD26" s="44">
        <v>1.5725009877518792</v>
      </c>
      <c r="BE26" s="44">
        <v>-1.0575067541489847</v>
      </c>
      <c r="BF26" s="44">
        <v>-4.1972168187939474</v>
      </c>
      <c r="BG26" s="44">
        <v>-5.2261975162625651</v>
      </c>
      <c r="BH26" s="44">
        <v>-4.3202033036848881</v>
      </c>
      <c r="BI26" s="44">
        <v>-3.2060027285129689</v>
      </c>
      <c r="BJ26" s="44">
        <v>-1.4432989690721709</v>
      </c>
      <c r="BK26" s="44">
        <v>-1.1190311949107135</v>
      </c>
      <c r="BL26" s="44">
        <v>0.33304933777400514</v>
      </c>
      <c r="BM26" s="44">
        <v>1.0436137071651252</v>
      </c>
      <c r="BN26" s="44">
        <v>1.3701829505644136</v>
      </c>
      <c r="BO26" s="44">
        <v>5.3987351534789951E-2</v>
      </c>
      <c r="BP26" s="44">
        <v>1.3147658316477351</v>
      </c>
      <c r="BQ26" s="44">
        <v>2.7305351848962323</v>
      </c>
      <c r="BR26" s="44">
        <v>5.013666536509187</v>
      </c>
      <c r="BS26" s="44">
        <v>4.5394275017549335</v>
      </c>
      <c r="BT26" s="44">
        <v>4.757440824935566</v>
      </c>
      <c r="BU26" s="44">
        <v>4.8234280792420536</v>
      </c>
      <c r="BV26" s="44">
        <v>5.1061521772818974</v>
      </c>
      <c r="BW26" s="44">
        <v>6.7901713045500411</v>
      </c>
      <c r="BX26" s="44">
        <v>7.1097730430754957</v>
      </c>
      <c r="BY26" s="44">
        <v>7.2760906428241068</v>
      </c>
      <c r="BZ26" s="44">
        <v>5.5679287305122394</v>
      </c>
      <c r="CA26" s="44">
        <v>4.7097818546211423</v>
      </c>
      <c r="CB26" s="44">
        <v>2.9332719035552568</v>
      </c>
      <c r="CC26" s="44">
        <v>2.4908869987849247</v>
      </c>
      <c r="CD26" s="44">
        <v>0.3123373243102634</v>
      </c>
      <c r="CE26" s="44">
        <v>1.1340744609415809</v>
      </c>
      <c r="CF26" s="44">
        <v>0.40268456375840422</v>
      </c>
      <c r="CG26" s="44">
        <v>1.5612161051766549</v>
      </c>
      <c r="CH26" s="44">
        <v>1.7471433837080719</v>
      </c>
      <c r="CI26" s="44">
        <v>1.5460550192349487</v>
      </c>
      <c r="CJ26" s="44">
        <v>0.75675675675674903</v>
      </c>
      <c r="CK26" s="44">
        <v>-0.66819945394452906</v>
      </c>
      <c r="CL26" s="44">
        <v>0.17459624618070269</v>
      </c>
      <c r="CM26" s="44">
        <v>1.3913427561837333</v>
      </c>
      <c r="CN26" s="44">
        <v>3.8567698619917934</v>
      </c>
      <c r="CO26" s="44">
        <v>5.1348547717842363</v>
      </c>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c r="AML26" s="50"/>
      <c r="AMM26" s="50"/>
      <c r="AMN26" s="50"/>
      <c r="AMO26" s="50"/>
      <c r="AMP26" s="50"/>
      <c r="AMQ26" s="50"/>
      <c r="AMR26" s="50"/>
      <c r="AMS26" s="50"/>
      <c r="AMT26" s="50"/>
      <c r="AMU26" s="50"/>
      <c r="AMV26" s="50"/>
      <c r="AMW26" s="50"/>
      <c r="AMX26" s="50"/>
      <c r="AMY26" s="50"/>
      <c r="AMZ26" s="50"/>
      <c r="ANA26" s="50"/>
      <c r="ANB26" s="50"/>
      <c r="ANC26" s="50"/>
      <c r="AND26" s="50"/>
      <c r="ANE26" s="50"/>
      <c r="ANF26" s="50"/>
      <c r="ANG26" s="50"/>
      <c r="ANH26" s="50"/>
      <c r="ANI26" s="50"/>
      <c r="ANJ26" s="50"/>
      <c r="ANK26" s="50"/>
      <c r="ANL26" s="50"/>
      <c r="ANM26" s="50"/>
      <c r="ANN26" s="50"/>
      <c r="ANO26" s="50"/>
      <c r="ANP26" s="50"/>
      <c r="ANQ26" s="50"/>
      <c r="ANR26" s="50"/>
      <c r="ANS26" s="50"/>
      <c r="ANT26" s="50"/>
      <c r="ANU26" s="50"/>
      <c r="ANV26" s="50"/>
      <c r="ANW26" s="50"/>
      <c r="ANX26" s="50"/>
      <c r="ANY26" s="50"/>
      <c r="ANZ26" s="50"/>
      <c r="AOA26" s="50"/>
      <c r="AOB26" s="50"/>
      <c r="AOC26" s="50"/>
      <c r="AOD26" s="50"/>
      <c r="AOE26" s="50"/>
      <c r="AOF26" s="50"/>
      <c r="AOG26" s="50"/>
      <c r="AOH26" s="50"/>
      <c r="AOI26" s="50"/>
      <c r="AOJ26" s="50"/>
      <c r="AOK26" s="50"/>
      <c r="AOL26" s="50"/>
      <c r="AOM26" s="50"/>
      <c r="AON26" s="50"/>
      <c r="AOO26" s="50"/>
      <c r="AOP26" s="50"/>
      <c r="AOQ26" s="50"/>
      <c r="AOR26" s="50"/>
      <c r="AOS26" s="50"/>
      <c r="AOT26" s="50"/>
      <c r="AOU26" s="50"/>
      <c r="AOV26" s="50"/>
      <c r="AOW26" s="50"/>
      <c r="AOX26" s="50"/>
      <c r="AOY26" s="50"/>
      <c r="AOZ26" s="50"/>
      <c r="APA26" s="50"/>
      <c r="APB26" s="50"/>
      <c r="APC26" s="50"/>
      <c r="APD26" s="50"/>
      <c r="APE26" s="50"/>
      <c r="APF26" s="50"/>
      <c r="APG26" s="50"/>
      <c r="APH26" s="50"/>
      <c r="API26" s="50"/>
      <c r="APJ26" s="50"/>
      <c r="APK26" s="50"/>
      <c r="APL26" s="50"/>
      <c r="APM26" s="50"/>
      <c r="APN26" s="50"/>
      <c r="APO26" s="50"/>
      <c r="APP26" s="50"/>
      <c r="APQ26" s="50"/>
      <c r="APR26" s="50"/>
      <c r="APS26" s="50"/>
      <c r="APT26" s="50"/>
      <c r="APU26" s="50"/>
      <c r="APV26" s="50"/>
      <c r="APW26" s="50"/>
      <c r="APX26" s="50"/>
      <c r="APY26" s="50"/>
      <c r="APZ26" s="50"/>
      <c r="AQA26" s="50"/>
      <c r="AQB26" s="50"/>
      <c r="AQC26" s="50"/>
      <c r="AQD26" s="50"/>
      <c r="AQE26" s="50"/>
      <c r="AQF26" s="50"/>
      <c r="AQG26" s="50"/>
      <c r="AQH26" s="50"/>
      <c r="AQI26" s="50"/>
      <c r="AQJ26" s="50"/>
      <c r="AQK26" s="50"/>
      <c r="AQL26" s="50"/>
      <c r="AQM26" s="50"/>
      <c r="AQN26" s="50"/>
      <c r="AQO26" s="50"/>
      <c r="AQP26" s="50"/>
      <c r="AQQ26" s="50"/>
      <c r="AQR26" s="50"/>
      <c r="AQS26" s="50"/>
      <c r="AQT26" s="50"/>
      <c r="AQU26" s="50"/>
      <c r="AQV26" s="50"/>
      <c r="AQW26" s="50"/>
      <c r="AQX26" s="50"/>
      <c r="AQY26" s="50"/>
      <c r="AQZ26" s="50"/>
      <c r="ARA26" s="50"/>
      <c r="ARB26" s="50"/>
      <c r="ARC26" s="50"/>
      <c r="ARD26" s="50"/>
      <c r="ARE26" s="50"/>
      <c r="ARF26" s="50"/>
      <c r="ARG26" s="50"/>
      <c r="ARH26" s="50"/>
      <c r="ARI26" s="50"/>
      <c r="ARJ26" s="50"/>
      <c r="ARK26" s="50"/>
      <c r="ARL26" s="50"/>
      <c r="ARM26" s="50"/>
      <c r="ARN26" s="50"/>
      <c r="ARO26" s="50"/>
      <c r="ARP26" s="50"/>
      <c r="ARQ26" s="50"/>
      <c r="ARR26" s="50"/>
      <c r="ARS26" s="50"/>
      <c r="ART26" s="50"/>
      <c r="ARU26" s="50"/>
      <c r="ARV26" s="50"/>
      <c r="ARW26" s="50"/>
      <c r="ARX26" s="50"/>
      <c r="ARY26" s="50"/>
      <c r="ARZ26" s="50"/>
      <c r="ASA26" s="50"/>
      <c r="ASB26" s="50"/>
      <c r="ASC26" s="50"/>
      <c r="ASD26" s="50"/>
      <c r="ASE26" s="50"/>
      <c r="ASF26" s="50"/>
      <c r="ASG26" s="50"/>
      <c r="ASH26" s="50"/>
      <c r="ASI26" s="50"/>
      <c r="ASJ26" s="50"/>
      <c r="ASK26" s="50"/>
      <c r="ASL26" s="50"/>
      <c r="ASM26" s="50"/>
      <c r="ASN26" s="50"/>
      <c r="ASO26" s="50"/>
      <c r="ASP26" s="50"/>
      <c r="ASQ26" s="50"/>
      <c r="ASR26" s="50"/>
      <c r="ASS26" s="50"/>
      <c r="AST26" s="50"/>
      <c r="ASU26" s="50"/>
      <c r="ASV26" s="50"/>
      <c r="ASW26" s="50"/>
      <c r="ASX26" s="50"/>
      <c r="ASY26" s="50"/>
      <c r="ASZ26" s="50"/>
      <c r="ATA26" s="50"/>
      <c r="ATB26" s="50"/>
      <c r="ATC26" s="50"/>
      <c r="ATD26" s="50"/>
      <c r="ATE26" s="50"/>
      <c r="ATF26" s="50"/>
      <c r="ATG26" s="50"/>
      <c r="ATH26" s="50"/>
      <c r="ATI26" s="50"/>
      <c r="ATJ26" s="50"/>
      <c r="ATK26" s="50"/>
      <c r="ATL26" s="50"/>
      <c r="ATM26" s="50"/>
      <c r="ATN26" s="50"/>
      <c r="ATO26" s="50"/>
      <c r="ATP26" s="50"/>
      <c r="ATQ26" s="50"/>
      <c r="ATR26" s="50"/>
      <c r="ATS26" s="50"/>
      <c r="ATT26" s="50"/>
      <c r="ATU26" s="50"/>
      <c r="ATV26" s="50"/>
      <c r="ATW26" s="50"/>
      <c r="ATX26" s="50"/>
      <c r="ATY26" s="50"/>
      <c r="ATZ26" s="50"/>
      <c r="AUA26" s="50"/>
      <c r="AUB26" s="50"/>
      <c r="AUC26" s="50"/>
      <c r="AUD26" s="50"/>
      <c r="AUE26" s="50"/>
      <c r="AUF26" s="50"/>
      <c r="AUG26" s="50"/>
      <c r="AUH26" s="50"/>
      <c r="AUI26" s="50"/>
      <c r="AUJ26" s="50"/>
      <c r="AUK26" s="50"/>
    </row>
    <row r="27" spans="1:1233" x14ac:dyDescent="0.2">
      <c r="A27" s="41" t="s">
        <v>122</v>
      </c>
      <c r="C27" s="41" t="s">
        <v>123</v>
      </c>
      <c r="D27" s="84" t="s">
        <v>81</v>
      </c>
      <c r="E27" s="83">
        <v>45422</v>
      </c>
      <c r="F27" s="50">
        <v>52.5</v>
      </c>
      <c r="G27" s="50">
        <v>53.47</v>
      </c>
      <c r="H27" s="50">
        <v>49.33</v>
      </c>
      <c r="I27" s="50">
        <v>51.06</v>
      </c>
      <c r="J27" s="50">
        <v>48.48</v>
      </c>
      <c r="K27" s="50">
        <v>45.18</v>
      </c>
      <c r="L27" s="50">
        <v>46.63</v>
      </c>
      <c r="M27" s="50">
        <v>48.04</v>
      </c>
      <c r="N27" s="50">
        <v>49.82</v>
      </c>
      <c r="O27" s="50">
        <v>51.58</v>
      </c>
      <c r="P27" s="50">
        <v>56.64</v>
      </c>
      <c r="Q27" s="50">
        <v>57.88</v>
      </c>
      <c r="R27" s="50">
        <v>63.7</v>
      </c>
      <c r="S27" s="50">
        <v>62.23</v>
      </c>
      <c r="T27" s="50">
        <v>62.73</v>
      </c>
      <c r="U27" s="50">
        <v>66.25</v>
      </c>
      <c r="V27" s="50">
        <v>69.98</v>
      </c>
      <c r="W27" s="50">
        <v>67.87</v>
      </c>
      <c r="X27" s="50">
        <v>70.98</v>
      </c>
      <c r="Y27" s="50">
        <v>68.06</v>
      </c>
      <c r="Z27" s="50">
        <v>70.23</v>
      </c>
      <c r="AA27" s="50">
        <v>70.75</v>
      </c>
      <c r="AB27" s="50">
        <v>56.96</v>
      </c>
      <c r="AC27" s="50">
        <v>49.52</v>
      </c>
      <c r="AD27" s="50">
        <v>51.38</v>
      </c>
      <c r="AE27" s="50">
        <v>54.95</v>
      </c>
      <c r="AF27" s="50">
        <v>58.15</v>
      </c>
      <c r="AG27" s="50">
        <v>63.86</v>
      </c>
      <c r="AH27" s="50">
        <v>60.83</v>
      </c>
      <c r="AI27" s="50">
        <v>54.66</v>
      </c>
      <c r="AJ27" s="50">
        <v>57.35</v>
      </c>
      <c r="AK27" s="50">
        <v>54.81</v>
      </c>
      <c r="AL27" s="50">
        <v>56.95</v>
      </c>
      <c r="AM27" s="50">
        <v>53.96</v>
      </c>
      <c r="AN27" s="50">
        <v>57.03</v>
      </c>
      <c r="AO27" s="50">
        <v>59.88</v>
      </c>
      <c r="AP27" s="50">
        <v>57.52</v>
      </c>
      <c r="AQ27" s="50">
        <v>50.54</v>
      </c>
      <c r="AR27" s="50">
        <v>29.21</v>
      </c>
      <c r="AS27" s="50">
        <v>16.55</v>
      </c>
      <c r="AT27" s="50">
        <v>28.56</v>
      </c>
      <c r="AU27" s="50">
        <v>38.31</v>
      </c>
      <c r="AV27" s="50">
        <v>40.71</v>
      </c>
      <c r="AW27" s="50">
        <v>42.34</v>
      </c>
      <c r="AX27" s="50">
        <v>39.630000000000003</v>
      </c>
      <c r="AY27" s="50">
        <v>39.4</v>
      </c>
      <c r="AZ27" s="50">
        <v>40.94</v>
      </c>
      <c r="BA27" s="50">
        <v>47.02</v>
      </c>
      <c r="BB27" s="50">
        <v>52</v>
      </c>
      <c r="BC27" s="50">
        <v>59.04</v>
      </c>
      <c r="BD27" s="50">
        <v>62.33</v>
      </c>
      <c r="BE27" s="50">
        <v>61.72</v>
      </c>
      <c r="BF27" s="50">
        <v>65.17</v>
      </c>
      <c r="BG27" s="50">
        <v>71.38</v>
      </c>
      <c r="BH27" s="50">
        <v>72.489999999999995</v>
      </c>
      <c r="BI27" s="50">
        <v>67.73</v>
      </c>
      <c r="BJ27" s="50">
        <v>71.650000000000006</v>
      </c>
      <c r="BK27" s="50">
        <v>81.48</v>
      </c>
      <c r="BL27" s="50">
        <v>79.150000000000006</v>
      </c>
      <c r="BM27" s="50">
        <v>71.709999999999994</v>
      </c>
      <c r="BN27" s="50">
        <v>83.22</v>
      </c>
      <c r="BO27" s="50">
        <v>91.64</v>
      </c>
      <c r="BP27" s="50">
        <v>108.5</v>
      </c>
      <c r="BQ27" s="50">
        <v>101.78</v>
      </c>
      <c r="BR27" s="50">
        <v>109.55</v>
      </c>
      <c r="BS27" s="50">
        <v>114.84</v>
      </c>
      <c r="BT27" s="50">
        <v>101.62</v>
      </c>
      <c r="BU27" s="50">
        <v>93.67</v>
      </c>
      <c r="BV27" s="50">
        <v>84.26</v>
      </c>
      <c r="BW27" s="50">
        <v>87.55</v>
      </c>
      <c r="BX27" s="50">
        <v>84.37</v>
      </c>
      <c r="BY27" s="50">
        <v>76.44</v>
      </c>
      <c r="BZ27" s="50">
        <v>78.12</v>
      </c>
      <c r="CA27" s="50">
        <v>76.83</v>
      </c>
      <c r="CB27" s="50">
        <v>73.28</v>
      </c>
      <c r="CC27" s="50">
        <v>79.45</v>
      </c>
      <c r="CD27" s="50">
        <v>71.58</v>
      </c>
      <c r="CE27" s="50">
        <v>70.25</v>
      </c>
      <c r="CF27" s="50">
        <v>76.069999999999993</v>
      </c>
      <c r="CG27" s="50">
        <v>81.39</v>
      </c>
      <c r="CH27" s="50">
        <v>89.43</v>
      </c>
      <c r="CI27" s="50">
        <v>85.64</v>
      </c>
      <c r="CJ27" s="50">
        <v>77.69</v>
      </c>
      <c r="CK27" s="50">
        <v>71.900000000000006</v>
      </c>
      <c r="CL27" s="50">
        <v>74.150000000000006</v>
      </c>
      <c r="CM27" s="50">
        <v>77.25</v>
      </c>
      <c r="CN27" s="50">
        <v>81.28</v>
      </c>
      <c r="CO27" s="50">
        <v>85.35</v>
      </c>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row>
    <row r="28" spans="1:1233" x14ac:dyDescent="0.2">
      <c r="A28" s="41" t="s">
        <v>226</v>
      </c>
      <c r="C28" s="41" t="s">
        <v>227</v>
      </c>
      <c r="D28" s="84" t="s">
        <v>81</v>
      </c>
      <c r="E28" s="83">
        <v>45422</v>
      </c>
      <c r="F28" s="51" t="e">
        <v>#N/A</v>
      </c>
      <c r="G28" s="51" t="e">
        <v>#N/A</v>
      </c>
      <c r="H28" s="51" t="e">
        <v>#N/A</v>
      </c>
      <c r="I28" s="51" t="e">
        <v>#N/A</v>
      </c>
      <c r="J28" s="51" t="e">
        <v>#N/A</v>
      </c>
      <c r="K28" s="51" t="e">
        <v>#N/A</v>
      </c>
      <c r="L28" s="51" t="e">
        <v>#N/A</v>
      </c>
      <c r="M28" s="51" t="e">
        <v>#N/A</v>
      </c>
      <c r="N28" s="51" t="e">
        <v>#N/A</v>
      </c>
      <c r="O28" s="51" t="e">
        <v>#N/A</v>
      </c>
      <c r="P28" s="51" t="e">
        <v>#N/A</v>
      </c>
      <c r="Q28" s="51" t="e">
        <v>#N/A</v>
      </c>
      <c r="R28" s="51">
        <v>1.9374</v>
      </c>
      <c r="S28" s="51">
        <v>1.9621999999999999</v>
      </c>
      <c r="T28" s="51">
        <v>1.7306999999999999</v>
      </c>
      <c r="U28" s="51">
        <v>1.4459</v>
      </c>
      <c r="V28" s="51">
        <v>0.95569999999999999</v>
      </c>
      <c r="W28" s="51">
        <v>0.93589999999999995</v>
      </c>
      <c r="X28" s="51">
        <v>1.329</v>
      </c>
      <c r="Y28" s="51">
        <v>1.1264000000000001</v>
      </c>
      <c r="Z28" s="51">
        <v>1.222</v>
      </c>
      <c r="AA28" s="51">
        <v>1.4009</v>
      </c>
      <c r="AB28" s="51">
        <v>1.7965</v>
      </c>
      <c r="AC28" s="51">
        <v>1.8897999999999999</v>
      </c>
      <c r="AD28" s="51">
        <v>1.7539</v>
      </c>
      <c r="AE28" s="51">
        <v>2.3167</v>
      </c>
      <c r="AF28" s="51">
        <v>2.2016</v>
      </c>
      <c r="AG28" s="51">
        <v>1.1072</v>
      </c>
      <c r="AH28" s="51">
        <v>1.4147000000000001</v>
      </c>
      <c r="AI28" s="51">
        <v>0.74050000000000005</v>
      </c>
      <c r="AJ28" s="51">
        <v>1.0555000000000001</v>
      </c>
      <c r="AK28" s="51">
        <v>1.0105999999999999</v>
      </c>
      <c r="AL28" s="51">
        <v>0.9476</v>
      </c>
      <c r="AM28" s="51">
        <v>1.8379000000000001</v>
      </c>
      <c r="AN28" s="51">
        <v>2.4024000000000001</v>
      </c>
      <c r="AO28" s="51">
        <v>2.4337</v>
      </c>
      <c r="AP28" s="51">
        <v>2.2768000000000002</v>
      </c>
      <c r="AQ28" s="51">
        <v>1.9979</v>
      </c>
      <c r="AR28" s="51">
        <v>1.7962</v>
      </c>
      <c r="AS28" s="51">
        <v>1.7542</v>
      </c>
      <c r="AT28" s="51">
        <v>1.8526</v>
      </c>
      <c r="AU28" s="51">
        <v>1.8414999999999999</v>
      </c>
      <c r="AV28" s="51">
        <v>1.8165</v>
      </c>
      <c r="AW28" s="51">
        <v>2.0455000000000001</v>
      </c>
      <c r="AX28" s="51">
        <v>2.1970000000000001</v>
      </c>
      <c r="AY28" s="51">
        <v>2.2004000000000001</v>
      </c>
      <c r="AZ28" s="51">
        <v>2.8003999999999998</v>
      </c>
      <c r="BA28" s="51">
        <v>2.6152000000000002</v>
      </c>
      <c r="BB28" s="51">
        <v>2.5541999999999998</v>
      </c>
      <c r="BC28" s="51">
        <v>3.2517</v>
      </c>
      <c r="BD28" s="51">
        <v>2.7747000000000002</v>
      </c>
      <c r="BE28" s="51">
        <v>2.5594999999999999</v>
      </c>
      <c r="BF28" s="51">
        <v>2.7877999999999998</v>
      </c>
      <c r="BG28" s="51">
        <v>3.0293999999999999</v>
      </c>
      <c r="BH28" s="51">
        <v>3.4216000000000002</v>
      </c>
      <c r="BI28" s="51">
        <v>3.0287999999999999</v>
      </c>
      <c r="BJ28" s="51">
        <v>3.4175</v>
      </c>
      <c r="BK28" s="51">
        <v>4.2975000000000003</v>
      </c>
      <c r="BL28" s="51">
        <v>4.8711000000000002</v>
      </c>
      <c r="BM28" s="51">
        <v>4.2809999999999997</v>
      </c>
      <c r="BN28" s="51">
        <v>4.1727999999999996</v>
      </c>
      <c r="BO28" s="51">
        <v>4.5641999999999996</v>
      </c>
      <c r="BP28" s="51">
        <v>4.5637999999999996</v>
      </c>
      <c r="BQ28" s="51">
        <v>5.5468999999999999</v>
      </c>
      <c r="BR28" s="51">
        <v>6.2961</v>
      </c>
      <c r="BS28" s="51">
        <v>6.8601999999999999</v>
      </c>
      <c r="BT28" s="51">
        <v>5.7476000000000003</v>
      </c>
      <c r="BU28" s="51">
        <v>3.8338000000000001</v>
      </c>
      <c r="BV28" s="51">
        <v>4.2929000000000004</v>
      </c>
      <c r="BW28" s="51">
        <v>3.8159999999999998</v>
      </c>
      <c r="BX28" s="51">
        <v>5.4492000000000003</v>
      </c>
      <c r="BY28" s="51">
        <v>5.9997999999999996</v>
      </c>
      <c r="BZ28" s="51">
        <v>4.8849</v>
      </c>
      <c r="CA28" s="51">
        <v>3.5417999999999998</v>
      </c>
      <c r="CB28" s="51">
        <v>3.0135999999999998</v>
      </c>
      <c r="CC28" s="51">
        <v>2.5186999999999999</v>
      </c>
      <c r="CD28" s="51">
        <v>2.2677999999999998</v>
      </c>
      <c r="CE28" s="51">
        <v>2.2038000000000002</v>
      </c>
      <c r="CF28" s="51">
        <v>2.1972999999999998</v>
      </c>
      <c r="CG28" s="51">
        <v>2.5137</v>
      </c>
      <c r="CH28" s="51">
        <v>2.5160999999999998</v>
      </c>
      <c r="CI28" s="51">
        <v>2.3439999999999999</v>
      </c>
      <c r="CJ28" s="51">
        <v>2.5798000000000001</v>
      </c>
      <c r="CK28" s="51">
        <v>2.3090000000000002</v>
      </c>
      <c r="CL28" s="51">
        <v>2.9460000000000002</v>
      </c>
      <c r="CM28" s="51">
        <v>2.0139999999999998</v>
      </c>
      <c r="CN28" s="51">
        <v>1.7601</v>
      </c>
      <c r="CO28" s="51">
        <v>1.5331999999999999</v>
      </c>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row>
    <row r="29" spans="1:1233" x14ac:dyDescent="0.2">
      <c r="A29" s="41" t="s">
        <v>125</v>
      </c>
      <c r="C29" s="85" t="s">
        <v>126</v>
      </c>
      <c r="D29" s="84" t="s">
        <v>81</v>
      </c>
      <c r="E29" s="83">
        <v>45422</v>
      </c>
      <c r="F29" s="44">
        <v>1243.5454999999999</v>
      </c>
      <c r="G29" s="44">
        <v>1244.4760000000001</v>
      </c>
      <c r="H29" s="44">
        <v>1245.4065000000001</v>
      </c>
      <c r="I29" s="44">
        <v>1246.337</v>
      </c>
      <c r="J29" s="44">
        <v>1248.0875833333332</v>
      </c>
      <c r="K29" s="44">
        <v>1249.8381666666667</v>
      </c>
      <c r="L29" s="44">
        <v>1251.5887499999999</v>
      </c>
      <c r="M29" s="44">
        <v>1253.3393333333333</v>
      </c>
      <c r="N29" s="44">
        <v>1255.0899166666668</v>
      </c>
      <c r="O29" s="44">
        <v>1256.8405</v>
      </c>
      <c r="P29" s="44">
        <v>1258.5910833333332</v>
      </c>
      <c r="Q29" s="44">
        <v>1260.3416666666667</v>
      </c>
      <c r="R29" s="44">
        <v>1262.0922499999999</v>
      </c>
      <c r="S29" s="44">
        <v>1263.8428333333331</v>
      </c>
      <c r="T29" s="44">
        <v>1265.5934166666668</v>
      </c>
      <c r="U29" s="44">
        <v>1267.3440000000001</v>
      </c>
      <c r="V29" s="44">
        <v>1268.8745833333332</v>
      </c>
      <c r="W29" s="44">
        <v>1270.4051666666667</v>
      </c>
      <c r="X29" s="44">
        <v>1271.9357500000001</v>
      </c>
      <c r="Y29" s="44">
        <v>1273.4663333333333</v>
      </c>
      <c r="Z29" s="44">
        <v>1274.9969166666667</v>
      </c>
      <c r="AA29" s="44">
        <v>1276.5274999999999</v>
      </c>
      <c r="AB29" s="44">
        <v>1278.0580833333333</v>
      </c>
      <c r="AC29" s="44">
        <v>1279.5886666666668</v>
      </c>
      <c r="AD29" s="44">
        <v>1281.11925</v>
      </c>
      <c r="AE29" s="44">
        <v>1282.6498333333332</v>
      </c>
      <c r="AF29" s="44">
        <v>1284.1804166666668</v>
      </c>
      <c r="AG29" s="44">
        <v>1285.711</v>
      </c>
      <c r="AH29" s="44">
        <v>1287.4850833333333</v>
      </c>
      <c r="AI29" s="44">
        <v>1289.2591666666667</v>
      </c>
      <c r="AJ29" s="44">
        <v>1291.03325</v>
      </c>
      <c r="AK29" s="44">
        <v>1292.8073333333332</v>
      </c>
      <c r="AL29" s="44">
        <v>1294.5814166666667</v>
      </c>
      <c r="AM29" s="44">
        <v>1296.3554999999999</v>
      </c>
      <c r="AN29" s="44">
        <v>1298.1295833333334</v>
      </c>
      <c r="AO29" s="44">
        <v>1299.9036666666668</v>
      </c>
      <c r="AP29" s="44">
        <v>1301.6777500000001</v>
      </c>
      <c r="AQ29" s="44">
        <v>1303.4518333333333</v>
      </c>
      <c r="AR29" s="44">
        <v>1305.2259166666668</v>
      </c>
      <c r="AS29" s="44">
        <v>1307</v>
      </c>
      <c r="AT29" s="44">
        <v>1308.2166666666667</v>
      </c>
      <c r="AU29" s="44">
        <v>1309.4333333333332</v>
      </c>
      <c r="AV29" s="44">
        <v>1310.6500000000001</v>
      </c>
      <c r="AW29" s="44">
        <v>1311.8666666666668</v>
      </c>
      <c r="AX29" s="44">
        <v>1313.0833333333333</v>
      </c>
      <c r="AY29" s="44">
        <v>1314.3</v>
      </c>
      <c r="AZ29" s="44">
        <v>1315.5166666666667</v>
      </c>
      <c r="BA29" s="44">
        <v>1316.7333333333333</v>
      </c>
      <c r="BB29" s="44">
        <v>1317.95</v>
      </c>
      <c r="BC29" s="44">
        <v>1319.1666666666667</v>
      </c>
      <c r="BD29" s="44">
        <v>1320.3833333333332</v>
      </c>
      <c r="BE29" s="44">
        <v>1321.6</v>
      </c>
      <c r="BF29" s="44">
        <v>1323.85</v>
      </c>
      <c r="BG29" s="44">
        <v>1326.1</v>
      </c>
      <c r="BH29" s="44">
        <v>1328.35</v>
      </c>
      <c r="BI29" s="44">
        <v>1330.6</v>
      </c>
      <c r="BJ29" s="44">
        <v>1332.85</v>
      </c>
      <c r="BK29" s="44">
        <v>1335.1</v>
      </c>
      <c r="BL29" s="44">
        <v>1337.35</v>
      </c>
      <c r="BM29" s="44">
        <v>1339.6</v>
      </c>
      <c r="BN29" s="44">
        <v>1341.85</v>
      </c>
      <c r="BO29" s="44">
        <v>1344.1</v>
      </c>
      <c r="BP29" s="44">
        <v>1346.35</v>
      </c>
      <c r="BQ29" s="44">
        <v>1348.6</v>
      </c>
      <c r="BR29" s="44">
        <v>1351.9833333333333</v>
      </c>
      <c r="BS29" s="44">
        <v>1355.3666666666668</v>
      </c>
      <c r="BT29" s="44">
        <v>1358.75</v>
      </c>
      <c r="BU29" s="44">
        <v>1362.1333333333332</v>
      </c>
      <c r="BV29" s="44">
        <v>1365.5166666666667</v>
      </c>
      <c r="BW29" s="44">
        <v>1368.9</v>
      </c>
      <c r="BX29" s="44">
        <v>1372.2833333333333</v>
      </c>
      <c r="BY29" s="44">
        <v>1375.6666666666667</v>
      </c>
      <c r="BZ29" s="44">
        <v>1379.05</v>
      </c>
      <c r="CA29" s="44">
        <v>1382.4333333333332</v>
      </c>
      <c r="CB29" s="44">
        <v>1385.8166666666668</v>
      </c>
      <c r="CC29" s="44">
        <v>1389.2</v>
      </c>
      <c r="CD29" s="44">
        <v>1394.8613681006327</v>
      </c>
      <c r="CE29" s="44">
        <v>1400.3468160680457</v>
      </c>
      <c r="CF29" s="44">
        <v>1407.7345794163741</v>
      </c>
      <c r="CG29" s="44">
        <v>1413.9730328919927</v>
      </c>
      <c r="CH29" s="44">
        <v>1420.2634486260933</v>
      </c>
      <c r="CI29" s="44">
        <v>1425.5848027060188</v>
      </c>
      <c r="CJ29" s="44">
        <v>1430.8577519836188</v>
      </c>
      <c r="CK29" s="44">
        <v>1436.8707066790346</v>
      </c>
      <c r="CL29" s="44">
        <v>1442.4711905109375</v>
      </c>
      <c r="CM29" s="44">
        <v>1448.7478926643419</v>
      </c>
      <c r="CN29" s="44">
        <v>1454.921420321986</v>
      </c>
      <c r="CO29" s="44">
        <v>1459.5856512846919</v>
      </c>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row>
    <row r="30" spans="1:1233" x14ac:dyDescent="0.2">
      <c r="A30" s="41" t="s">
        <v>127</v>
      </c>
      <c r="C30" s="41" t="s">
        <v>15</v>
      </c>
      <c r="D30" s="84" t="s">
        <v>81</v>
      </c>
      <c r="E30" s="83">
        <v>45422</v>
      </c>
      <c r="F30" s="44">
        <v>1.6483340015768455</v>
      </c>
      <c r="G30" s="44">
        <v>2.3092660534253406</v>
      </c>
      <c r="H30" s="44">
        <v>3.1439706408393997</v>
      </c>
      <c r="I30" s="44">
        <v>3.4111075212930775</v>
      </c>
      <c r="J30" s="44">
        <v>4.2269888126508892</v>
      </c>
      <c r="K30" s="44">
        <v>3.9775265687402639</v>
      </c>
      <c r="L30" s="44">
        <v>3.3196558597889059</v>
      </c>
      <c r="M30" s="44">
        <v>2.9796692148358117</v>
      </c>
      <c r="N30" s="44">
        <v>2.9770961697147769</v>
      </c>
      <c r="O30" s="44">
        <v>3.0464789806658787</v>
      </c>
      <c r="P30" s="44">
        <v>3.145708709909778</v>
      </c>
      <c r="Q30" s="44">
        <v>3.1327822924175797</v>
      </c>
      <c r="R30" s="44">
        <v>2.9795836828463651</v>
      </c>
      <c r="S30" s="44">
        <v>3.1533475786369225</v>
      </c>
      <c r="T30" s="44">
        <v>3.1270032253824409</v>
      </c>
      <c r="U30" s="44">
        <v>2.6466693632940741</v>
      </c>
      <c r="V30" s="44">
        <v>2.7942501587556512</v>
      </c>
      <c r="W30" s="44">
        <v>2.6696673507345059</v>
      </c>
      <c r="X30" s="44">
        <v>2.9298819299816259</v>
      </c>
      <c r="Y30" s="44">
        <v>3.1099401139950356</v>
      </c>
      <c r="Z30" s="44">
        <v>3.0185272256179951</v>
      </c>
      <c r="AA30" s="44">
        <v>3.1807665647421102</v>
      </c>
      <c r="AB30" s="44">
        <v>2.5115855388582187</v>
      </c>
      <c r="AC30" s="44">
        <v>2.4003395653166892</v>
      </c>
      <c r="AD30" s="44">
        <v>2.3138770765484207</v>
      </c>
      <c r="AE30" s="44">
        <v>1.5043297661763821</v>
      </c>
      <c r="AF30" s="44">
        <v>1.6578149863180514</v>
      </c>
      <c r="AG30" s="44">
        <v>2.2704292313536101</v>
      </c>
      <c r="AH30" s="44">
        <v>2.1800365089333695</v>
      </c>
      <c r="AI30" s="44">
        <v>2.2500863335459975</v>
      </c>
      <c r="AJ30" s="44">
        <v>2.0795814066682849</v>
      </c>
      <c r="AK30" s="44">
        <v>2.0058478565154747</v>
      </c>
      <c r="AL30" s="44">
        <v>1.8841338980475131</v>
      </c>
      <c r="AM30" s="44">
        <v>1.7654346479454963</v>
      </c>
      <c r="AN30" s="44">
        <v>1.9295172880611888</v>
      </c>
      <c r="AO30" s="44">
        <v>2.282552258190873</v>
      </c>
      <c r="AP30" s="44">
        <v>2.2603384413280248</v>
      </c>
      <c r="AQ30" s="44">
        <v>2.7337070227288374</v>
      </c>
      <c r="AR30" s="44">
        <v>-5.5051954640233163</v>
      </c>
      <c r="AS30" s="44">
        <v>-16.161330548577158</v>
      </c>
      <c r="AT30" s="44">
        <v>-12.585698725696693</v>
      </c>
      <c r="AU30" s="44">
        <v>-7.6677738454882132</v>
      </c>
      <c r="AV30" s="44">
        <v>-5.3223664604417742</v>
      </c>
      <c r="AW30" s="44">
        <v>-4.4088317763916081</v>
      </c>
      <c r="AX30" s="44">
        <v>-3.5498472148884908</v>
      </c>
      <c r="AY30" s="44">
        <v>-3.0478566505726779</v>
      </c>
      <c r="AZ30" s="44">
        <v>-2.3655131280833741</v>
      </c>
      <c r="BA30" s="44">
        <v>-2.6946974864120454</v>
      </c>
      <c r="BB30" s="44">
        <v>-2.4756291948292763</v>
      </c>
      <c r="BC30" s="44">
        <v>-2.4799252241152203</v>
      </c>
      <c r="BD30" s="44">
        <v>6.5797121714009643</v>
      </c>
      <c r="BE30" s="44">
        <v>18.16727793224555</v>
      </c>
      <c r="BF30" s="44">
        <v>12.531786130394341</v>
      </c>
      <c r="BG30" s="44">
        <v>7.2610352049878646</v>
      </c>
      <c r="BH30" s="44">
        <v>5.2109611035035641</v>
      </c>
      <c r="BI30" s="44">
        <v>5.0141876621954795</v>
      </c>
      <c r="BJ30" s="44">
        <v>4.347435103709052</v>
      </c>
      <c r="BK30" s="44">
        <v>4.51312912971924</v>
      </c>
      <c r="BL30" s="44">
        <v>4.2690245658958181</v>
      </c>
      <c r="BM30" s="44">
        <v>4.2629014949917776</v>
      </c>
      <c r="BN30" s="44">
        <v>3.7140556873129782</v>
      </c>
      <c r="BO30" s="44">
        <v>4.3015843279857524</v>
      </c>
      <c r="BP30" s="44">
        <v>3.8751201219246578</v>
      </c>
      <c r="BQ30" s="44">
        <v>4.8740077109506119</v>
      </c>
      <c r="BR30" s="44">
        <v>5.6210919090674993</v>
      </c>
      <c r="BS30" s="44">
        <v>4.971964543492402</v>
      </c>
      <c r="BT30" s="44">
        <v>4.396593319904718</v>
      </c>
      <c r="BU30" s="44">
        <v>3.8948134856308103</v>
      </c>
      <c r="BV30" s="44">
        <v>3.7822877355140339</v>
      </c>
      <c r="BW30" s="44">
        <v>2.8402988224687453</v>
      </c>
      <c r="BX30" s="44">
        <v>2.3847427377232222</v>
      </c>
      <c r="BY30" s="44">
        <v>1.9309159119524688</v>
      </c>
      <c r="BZ30" s="44">
        <v>2.740818228538533</v>
      </c>
      <c r="CA30" s="44">
        <v>2.1427984660217669</v>
      </c>
      <c r="CB30" s="44">
        <v>1.5391565084918346</v>
      </c>
      <c r="CC30" s="44">
        <v>1.5121693585399942</v>
      </c>
      <c r="CD30" s="44">
        <v>1.514771668755821</v>
      </c>
      <c r="CE30" s="44">
        <v>1.0528392705147605</v>
      </c>
      <c r="CF30" s="44">
        <v>0.88137116446269648</v>
      </c>
      <c r="CG30" s="44">
        <v>0.60956989070348744</v>
      </c>
      <c r="CH30" s="44">
        <v>0.38394029967874221</v>
      </c>
      <c r="CI30" s="44">
        <v>0.650686841188719</v>
      </c>
      <c r="CJ30" s="44">
        <v>0.88260135907172188</v>
      </c>
      <c r="CK30" s="44">
        <v>1.0345752177709278</v>
      </c>
      <c r="CL30" s="44">
        <v>0.93047071996212871</v>
      </c>
      <c r="CM30" s="44">
        <v>0.79719960069593032</v>
      </c>
      <c r="CN30" s="44" t="e">
        <v>#N/A</v>
      </c>
      <c r="CO30" s="44" t="e">
        <v>#N/A</v>
      </c>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row>
    <row r="31" spans="1:1233" x14ac:dyDescent="0.2">
      <c r="A31" s="41" t="s">
        <v>38</v>
      </c>
      <c r="C31" s="41" t="s">
        <v>44</v>
      </c>
      <c r="D31" s="84" t="s">
        <v>81</v>
      </c>
      <c r="E31" s="83">
        <v>45414</v>
      </c>
      <c r="F31" s="50">
        <v>2.7</v>
      </c>
      <c r="G31" s="50">
        <v>2.7</v>
      </c>
      <c r="H31" s="50">
        <v>2.7</v>
      </c>
      <c r="I31" s="50">
        <v>2.7</v>
      </c>
      <c r="J31" s="50">
        <v>2.7</v>
      </c>
      <c r="K31" s="50">
        <v>2.7</v>
      </c>
      <c r="L31" s="50">
        <v>2.95</v>
      </c>
      <c r="M31" s="50">
        <v>2.95</v>
      </c>
      <c r="N31" s="50">
        <v>3.2</v>
      </c>
      <c r="O31" s="50">
        <v>3.2</v>
      </c>
      <c r="P31" s="50">
        <v>3.2</v>
      </c>
      <c r="Q31" s="50">
        <v>3.2</v>
      </c>
      <c r="R31" s="50">
        <v>3.45</v>
      </c>
      <c r="S31" s="50">
        <v>3.45</v>
      </c>
      <c r="T31" s="50">
        <v>3.45</v>
      </c>
      <c r="U31" s="50">
        <v>3.45</v>
      </c>
      <c r="V31" s="50">
        <v>3.45</v>
      </c>
      <c r="W31" s="50">
        <v>3.45</v>
      </c>
      <c r="X31" s="50">
        <v>3.7</v>
      </c>
      <c r="Y31" s="50">
        <v>3.7</v>
      </c>
      <c r="Z31" s="50">
        <v>3.7</v>
      </c>
      <c r="AA31" s="50">
        <v>3.95</v>
      </c>
      <c r="AB31" s="50">
        <v>3.95</v>
      </c>
      <c r="AC31" s="50">
        <v>3.95</v>
      </c>
      <c r="AD31" s="50">
        <v>3.95</v>
      </c>
      <c r="AE31" s="50">
        <v>3.95</v>
      </c>
      <c r="AF31" s="50">
        <v>3.95</v>
      </c>
      <c r="AG31" s="50">
        <v>3.95</v>
      </c>
      <c r="AH31" s="50">
        <v>3.95</v>
      </c>
      <c r="AI31" s="50">
        <v>3.95</v>
      </c>
      <c r="AJ31" s="50">
        <v>3.95</v>
      </c>
      <c r="AK31" s="50">
        <v>3.95</v>
      </c>
      <c r="AL31" s="50">
        <v>3.95</v>
      </c>
      <c r="AM31" s="50">
        <v>3.95</v>
      </c>
      <c r="AN31" s="50">
        <v>3.95</v>
      </c>
      <c r="AO31" s="50">
        <v>3.95</v>
      </c>
      <c r="AP31" s="50">
        <v>3.95</v>
      </c>
      <c r="AQ31" s="50">
        <v>3.95</v>
      </c>
      <c r="AR31" s="50">
        <v>2.95</v>
      </c>
      <c r="AS31" s="50">
        <v>2.4500000000000002</v>
      </c>
      <c r="AT31" s="50">
        <v>2.4500000000000002</v>
      </c>
      <c r="AU31" s="50">
        <v>2.4500000000000002</v>
      </c>
      <c r="AV31" s="50">
        <v>2.4500000000000002</v>
      </c>
      <c r="AW31" s="50">
        <v>2.4500000000000002</v>
      </c>
      <c r="AX31" s="50">
        <v>2.4500000000000002</v>
      </c>
      <c r="AY31" s="50">
        <v>2.4500000000000002</v>
      </c>
      <c r="AZ31" s="50">
        <v>2.4500000000000002</v>
      </c>
      <c r="BA31" s="50">
        <v>2.4500000000000002</v>
      </c>
      <c r="BB31" s="50">
        <v>2.4500000000000002</v>
      </c>
      <c r="BC31" s="50">
        <v>2.4500000000000002</v>
      </c>
      <c r="BD31" s="50">
        <v>2.4500000000000002</v>
      </c>
      <c r="BE31" s="50">
        <v>2.4500000000000002</v>
      </c>
      <c r="BF31" s="50">
        <v>2.4500000000000002</v>
      </c>
      <c r="BG31" s="50">
        <v>2.4500000000000002</v>
      </c>
      <c r="BH31" s="50">
        <v>2.4500000000000002</v>
      </c>
      <c r="BI31" s="50">
        <v>2.4500000000000002</v>
      </c>
      <c r="BJ31" s="50">
        <v>2.4500000000000002</v>
      </c>
      <c r="BK31" s="50">
        <v>2.4500000000000002</v>
      </c>
      <c r="BL31" s="50">
        <v>2.4500000000000002</v>
      </c>
      <c r="BM31" s="50">
        <v>2.4500000000000002</v>
      </c>
      <c r="BN31" s="50">
        <v>2.4500000000000002</v>
      </c>
      <c r="BO31" s="50">
        <v>2.4500000000000002</v>
      </c>
      <c r="BP31" s="50">
        <v>2.7</v>
      </c>
      <c r="BQ31" s="50">
        <v>3.2</v>
      </c>
      <c r="BR31" s="50">
        <v>3.2</v>
      </c>
      <c r="BS31" s="50">
        <v>3.7</v>
      </c>
      <c r="BT31" s="50">
        <v>4.7</v>
      </c>
      <c r="BU31" s="50">
        <v>4.7</v>
      </c>
      <c r="BV31" s="50">
        <v>5.45</v>
      </c>
      <c r="BW31" s="50">
        <v>5.45</v>
      </c>
      <c r="BX31" s="50">
        <v>5.95</v>
      </c>
      <c r="BY31" s="50">
        <v>6.45</v>
      </c>
      <c r="BZ31" s="50">
        <v>6.45</v>
      </c>
      <c r="CA31" s="50">
        <v>6.7</v>
      </c>
      <c r="CB31" s="50">
        <v>6.7</v>
      </c>
      <c r="CC31" s="50">
        <v>6.7</v>
      </c>
      <c r="CD31" s="50">
        <v>6.7</v>
      </c>
      <c r="CE31" s="50">
        <v>6.95</v>
      </c>
      <c r="CF31" s="50">
        <v>7.2</v>
      </c>
      <c r="CG31" s="50">
        <v>7.2</v>
      </c>
      <c r="CH31" s="50">
        <v>7.2</v>
      </c>
      <c r="CI31" s="50">
        <v>7.2</v>
      </c>
      <c r="CJ31" s="50">
        <v>7.2</v>
      </c>
      <c r="CK31" s="50">
        <v>7.2</v>
      </c>
      <c r="CL31" s="50">
        <v>7.2</v>
      </c>
      <c r="CM31" s="50">
        <v>7.2</v>
      </c>
      <c r="CN31" s="50">
        <v>7.2</v>
      </c>
      <c r="CO31" s="50">
        <v>7.2</v>
      </c>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row>
    <row r="32" spans="1:1233" x14ac:dyDescent="0.2">
      <c r="A32" s="41" t="s">
        <v>128</v>
      </c>
      <c r="C32" s="41" t="s">
        <v>44</v>
      </c>
      <c r="D32" s="84" t="s">
        <v>81</v>
      </c>
      <c r="E32" s="83">
        <v>45414</v>
      </c>
      <c r="F32" s="50">
        <v>0.75</v>
      </c>
      <c r="G32" s="50">
        <v>0.75</v>
      </c>
      <c r="H32" s="50">
        <v>0.75</v>
      </c>
      <c r="I32" s="50">
        <v>0.75</v>
      </c>
      <c r="J32" s="50">
        <v>0.75</v>
      </c>
      <c r="K32" s="50">
        <v>0.75</v>
      </c>
      <c r="L32" s="50">
        <v>1</v>
      </c>
      <c r="M32" s="50">
        <v>1</v>
      </c>
      <c r="N32" s="50">
        <v>1.25</v>
      </c>
      <c r="O32" s="50">
        <v>1.25</v>
      </c>
      <c r="P32" s="50">
        <v>1.25</v>
      </c>
      <c r="Q32" s="50">
        <v>1.25</v>
      </c>
      <c r="R32" s="50">
        <v>1.5</v>
      </c>
      <c r="S32" s="50">
        <v>1.5</v>
      </c>
      <c r="T32" s="50">
        <v>1.5</v>
      </c>
      <c r="U32" s="50">
        <v>1.5</v>
      </c>
      <c r="V32" s="50">
        <v>1.5</v>
      </c>
      <c r="W32" s="50">
        <v>1.5</v>
      </c>
      <c r="X32" s="50">
        <v>1.75</v>
      </c>
      <c r="Y32" s="50">
        <v>1.75</v>
      </c>
      <c r="Z32" s="50">
        <v>1.75</v>
      </c>
      <c r="AA32" s="50">
        <v>2</v>
      </c>
      <c r="AB32" s="50">
        <v>2</v>
      </c>
      <c r="AC32" s="50">
        <v>2</v>
      </c>
      <c r="AD32" s="50">
        <v>2</v>
      </c>
      <c r="AE32" s="50">
        <v>2</v>
      </c>
      <c r="AF32" s="50">
        <v>2</v>
      </c>
      <c r="AG32" s="50">
        <v>2</v>
      </c>
      <c r="AH32" s="50">
        <v>2</v>
      </c>
      <c r="AI32" s="50">
        <v>2</v>
      </c>
      <c r="AJ32" s="50">
        <v>2</v>
      </c>
      <c r="AK32" s="50">
        <v>2</v>
      </c>
      <c r="AL32" s="50">
        <v>2</v>
      </c>
      <c r="AM32" s="50">
        <v>2</v>
      </c>
      <c r="AN32" s="50">
        <v>2</v>
      </c>
      <c r="AO32" s="50">
        <v>2</v>
      </c>
      <c r="AP32" s="50">
        <v>2</v>
      </c>
      <c r="AQ32" s="50">
        <v>2</v>
      </c>
      <c r="AR32" s="50">
        <v>1</v>
      </c>
      <c r="AS32" s="50">
        <v>0.5</v>
      </c>
      <c r="AT32" s="50">
        <v>0.5</v>
      </c>
      <c r="AU32" s="50">
        <v>0.5</v>
      </c>
      <c r="AV32" s="50">
        <v>0.5</v>
      </c>
      <c r="AW32" s="50">
        <v>0.5</v>
      </c>
      <c r="AX32" s="50">
        <v>0.5</v>
      </c>
      <c r="AY32" s="50">
        <v>0.5</v>
      </c>
      <c r="AZ32" s="50">
        <v>0.5</v>
      </c>
      <c r="BA32" s="50">
        <v>0.5</v>
      </c>
      <c r="BB32" s="50">
        <v>0.5</v>
      </c>
      <c r="BC32" s="50">
        <v>0.5</v>
      </c>
      <c r="BD32" s="50">
        <v>0.5</v>
      </c>
      <c r="BE32" s="50">
        <v>0.5</v>
      </c>
      <c r="BF32" s="50">
        <v>0.5</v>
      </c>
      <c r="BG32" s="50">
        <v>0.5</v>
      </c>
      <c r="BH32" s="50">
        <v>0.5</v>
      </c>
      <c r="BI32" s="50">
        <v>0.5</v>
      </c>
      <c r="BJ32" s="50">
        <v>0.5</v>
      </c>
      <c r="BK32" s="50">
        <v>0.5</v>
      </c>
      <c r="BL32" s="50">
        <v>0.5</v>
      </c>
      <c r="BM32" s="50">
        <v>0.5</v>
      </c>
      <c r="BN32" s="50">
        <v>0.5</v>
      </c>
      <c r="BO32" s="50">
        <v>0.5</v>
      </c>
      <c r="BP32" s="50">
        <v>0.75</v>
      </c>
      <c r="BQ32" s="50">
        <v>1.25</v>
      </c>
      <c r="BR32" s="50">
        <v>1.25</v>
      </c>
      <c r="BS32" s="50">
        <v>1.75</v>
      </c>
      <c r="BT32" s="50">
        <v>2.75</v>
      </c>
      <c r="BU32" s="50">
        <v>2.75</v>
      </c>
      <c r="BV32" s="50">
        <v>3.5</v>
      </c>
      <c r="BW32" s="50">
        <v>3.5</v>
      </c>
      <c r="BX32" s="50">
        <v>4</v>
      </c>
      <c r="BY32" s="50">
        <v>4.5</v>
      </c>
      <c r="BZ32" s="50">
        <v>4.5</v>
      </c>
      <c r="CA32" s="50">
        <v>4.75</v>
      </c>
      <c r="CB32" s="50">
        <v>4.75</v>
      </c>
      <c r="CC32" s="50">
        <v>4.75</v>
      </c>
      <c r="CD32" s="50">
        <v>4.75</v>
      </c>
      <c r="CE32" s="50">
        <v>5</v>
      </c>
      <c r="CF32" s="50">
        <v>5.25</v>
      </c>
      <c r="CG32" s="50">
        <v>5.25</v>
      </c>
      <c r="CH32" s="50">
        <v>5.25</v>
      </c>
      <c r="CI32" s="50">
        <v>5.25</v>
      </c>
      <c r="CJ32" s="50">
        <v>5.25</v>
      </c>
      <c r="CK32" s="50">
        <v>5.25</v>
      </c>
      <c r="CL32" s="50">
        <v>5.25</v>
      </c>
      <c r="CM32" s="50">
        <v>5.25</v>
      </c>
      <c r="CN32" s="50">
        <v>5.25</v>
      </c>
      <c r="CO32" s="50">
        <v>5.25</v>
      </c>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row>
    <row r="33" spans="1:1233" x14ac:dyDescent="0.2">
      <c r="A33" s="41" t="s">
        <v>129</v>
      </c>
      <c r="C33" s="41" t="s">
        <v>130</v>
      </c>
      <c r="D33" s="84" t="s">
        <v>81</v>
      </c>
      <c r="E33" s="83">
        <v>45373</v>
      </c>
      <c r="F33" s="44">
        <v>6.7269920000000001</v>
      </c>
      <c r="G33" s="44">
        <v>6.755541</v>
      </c>
      <c r="H33" s="44">
        <v>6.6966210000000004</v>
      </c>
      <c r="I33" s="44">
        <v>6.7319459999999998</v>
      </c>
      <c r="J33" s="44">
        <v>6.794861</v>
      </c>
      <c r="K33" s="44">
        <v>6.8457819999999998</v>
      </c>
      <c r="L33" s="44">
        <v>6.7957280000000004</v>
      </c>
      <c r="M33" s="44">
        <v>6.758273</v>
      </c>
      <c r="N33" s="44">
        <v>6.8704289999999997</v>
      </c>
      <c r="O33" s="44">
        <v>6.9847279999999996</v>
      </c>
      <c r="P33" s="44">
        <v>6.8971289999999996</v>
      </c>
      <c r="Q33" s="44">
        <v>6.8710519999999997</v>
      </c>
      <c r="R33" s="44">
        <v>6.9174470000000001</v>
      </c>
      <c r="S33" s="44">
        <v>6.8843240000000003</v>
      </c>
      <c r="T33" s="44">
        <v>6.8301920000000003</v>
      </c>
      <c r="U33" s="44">
        <v>6.8677320000000002</v>
      </c>
      <c r="V33" s="44">
        <v>7.1688850000000004</v>
      </c>
      <c r="W33" s="44">
        <v>7.0072169999999998</v>
      </c>
      <c r="X33" s="44">
        <v>6.9782640000000002</v>
      </c>
      <c r="Y33" s="44">
        <v>6.9950130000000001</v>
      </c>
      <c r="Z33" s="44">
        <v>7.0302990000000003</v>
      </c>
      <c r="AA33" s="44">
        <v>6.8948520000000002</v>
      </c>
      <c r="AB33" s="44">
        <v>7.0132539999999999</v>
      </c>
      <c r="AC33" s="44">
        <v>7.0538150000000002</v>
      </c>
      <c r="AD33" s="44">
        <v>6.8492740000000003</v>
      </c>
      <c r="AE33" s="44">
        <v>6.8463320000000003</v>
      </c>
      <c r="AF33" s="44">
        <v>7.004759</v>
      </c>
      <c r="AG33" s="44">
        <v>7.0945559999999999</v>
      </c>
      <c r="AH33" s="44">
        <v>7.0320819999999999</v>
      </c>
      <c r="AI33" s="44">
        <v>6.9592169999999998</v>
      </c>
      <c r="AJ33" s="44">
        <v>7.0227719999999998</v>
      </c>
      <c r="AK33" s="44">
        <v>7.0039059999999997</v>
      </c>
      <c r="AL33" s="44">
        <v>6.8510739999999997</v>
      </c>
      <c r="AM33" s="44">
        <v>6.93485</v>
      </c>
      <c r="AN33" s="44">
        <v>6.8336550000000003</v>
      </c>
      <c r="AO33" s="44">
        <v>7.0694739999999996</v>
      </c>
      <c r="AP33" s="44">
        <v>7.0859249999999996</v>
      </c>
      <c r="AQ33" s="44">
        <v>6.9773250000000004</v>
      </c>
      <c r="AR33" s="44">
        <v>6.0295240000000003</v>
      </c>
      <c r="AS33" s="44">
        <v>5.0418130000000003</v>
      </c>
      <c r="AT33" s="44">
        <v>6.2014950000000004</v>
      </c>
      <c r="AU33" s="44">
        <v>7.0025279999999999</v>
      </c>
      <c r="AV33" s="44">
        <v>7.1224540000000003</v>
      </c>
      <c r="AW33" s="44">
        <v>6.763261</v>
      </c>
      <c r="AX33" s="44">
        <v>7.4463749999999997</v>
      </c>
      <c r="AY33" s="44">
        <v>7.3932950000000002</v>
      </c>
      <c r="AZ33" s="44">
        <v>7.476623</v>
      </c>
      <c r="BA33" s="44">
        <v>7.4334100000000003</v>
      </c>
      <c r="BB33" s="44">
        <v>7.5232830000000002</v>
      </c>
      <c r="BC33" s="44">
        <v>7.5998279999999996</v>
      </c>
      <c r="BD33" s="44">
        <v>7.5136589999999996</v>
      </c>
      <c r="BE33" s="44">
        <v>7.6261089999999996</v>
      </c>
      <c r="BF33" s="44">
        <v>7.4964839999999997</v>
      </c>
      <c r="BG33" s="44">
        <v>7.5774309999999998</v>
      </c>
      <c r="BH33" s="44">
        <v>7.4841879999999996</v>
      </c>
      <c r="BI33" s="44">
        <v>7.5356519999999998</v>
      </c>
      <c r="BJ33" s="44">
        <v>7.6035959999999996</v>
      </c>
      <c r="BK33" s="44">
        <v>7.8296289999999997</v>
      </c>
      <c r="BL33" s="44">
        <v>7.9636969999999998</v>
      </c>
      <c r="BM33" s="44">
        <v>7.7800950000000002</v>
      </c>
      <c r="BN33" s="44">
        <v>7.6795809999999998</v>
      </c>
      <c r="BO33" s="44">
        <v>7.7945310000000001</v>
      </c>
      <c r="BP33" s="44">
        <v>7.9695919999999996</v>
      </c>
      <c r="BQ33" s="44">
        <v>7.9890559999999997</v>
      </c>
      <c r="BR33" s="44">
        <v>8.3055699999999995</v>
      </c>
      <c r="BS33" s="44">
        <v>8.1210509999999996</v>
      </c>
      <c r="BT33" s="44">
        <v>8.302778</v>
      </c>
      <c r="BU33" s="44">
        <v>8.3123199999999997</v>
      </c>
      <c r="BV33" s="44">
        <v>8.2053530000000006</v>
      </c>
      <c r="BW33" s="44">
        <v>8.3355709999999998</v>
      </c>
      <c r="BX33" s="44">
        <v>8.3607089999999999</v>
      </c>
      <c r="BY33" s="44">
        <v>8.4312939999999994</v>
      </c>
      <c r="BZ33" s="44">
        <v>8.6639130000000009</v>
      </c>
      <c r="CA33" s="44">
        <v>8.4881630000000001</v>
      </c>
      <c r="CB33" s="44">
        <v>8.3840500000000002</v>
      </c>
      <c r="CC33" s="44">
        <v>8.4422289999999993</v>
      </c>
      <c r="CD33" s="44">
        <v>8.5706670000000003</v>
      </c>
      <c r="CE33" s="44">
        <v>8.4469550000000009</v>
      </c>
      <c r="CF33" s="44">
        <v>8.4147449999999999</v>
      </c>
      <c r="CG33" s="44">
        <v>8.4731360000000002</v>
      </c>
      <c r="CH33" s="44">
        <v>8.5323720000000005</v>
      </c>
      <c r="CI33" s="44">
        <v>8.4984059999999992</v>
      </c>
      <c r="CJ33" s="44">
        <v>8.5380640000000003</v>
      </c>
      <c r="CK33" s="44">
        <v>8.5948550000000008</v>
      </c>
      <c r="CL33" s="44">
        <v>8.5456249999999994</v>
      </c>
      <c r="CM33" s="44" t="e">
        <v>#N/A</v>
      </c>
      <c r="CN33" s="44" t="e">
        <v>#N/A</v>
      </c>
      <c r="CO33" s="44" t="e">
        <v>#N/A</v>
      </c>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c r="QR33" s="44"/>
      <c r="QS33" s="44"/>
      <c r="QT33" s="44"/>
      <c r="QU33" s="44"/>
      <c r="QV33" s="44"/>
      <c r="QW33" s="44"/>
      <c r="QX33" s="44"/>
      <c r="QY33" s="44"/>
      <c r="QZ33" s="44"/>
      <c r="RA33" s="44"/>
      <c r="RB33" s="44"/>
      <c r="RC33" s="44"/>
      <c r="RD33" s="44"/>
      <c r="RE33" s="44"/>
      <c r="RF33" s="44"/>
      <c r="RG33" s="44"/>
      <c r="RH33" s="44"/>
      <c r="RI33" s="44"/>
      <c r="RJ33" s="44"/>
      <c r="RK33" s="44"/>
      <c r="RL33" s="44"/>
      <c r="RM33" s="44"/>
      <c r="RN33" s="44"/>
      <c r="RO33" s="44"/>
      <c r="RP33" s="44"/>
      <c r="RQ33" s="44"/>
      <c r="RR33" s="44"/>
      <c r="RS33" s="44"/>
      <c r="RT33" s="44"/>
      <c r="RU33" s="44"/>
      <c r="RV33" s="44"/>
      <c r="RW33" s="44"/>
      <c r="RX33" s="44"/>
      <c r="RY33" s="44"/>
      <c r="RZ33" s="44"/>
      <c r="SA33" s="44"/>
      <c r="SB33" s="44"/>
      <c r="SC33" s="44"/>
      <c r="SD33" s="44"/>
      <c r="SE33" s="44"/>
      <c r="SF33" s="44"/>
      <c r="SG33" s="44"/>
      <c r="SH33" s="44"/>
      <c r="SI33" s="44"/>
      <c r="SJ33" s="44"/>
      <c r="SK33" s="44"/>
      <c r="SL33" s="44"/>
      <c r="SM33" s="44"/>
      <c r="SN33" s="44"/>
      <c r="SO33" s="44"/>
      <c r="SP33" s="44"/>
      <c r="SQ33" s="44"/>
      <c r="SR33" s="44"/>
      <c r="SS33" s="44"/>
      <c r="ST33" s="44"/>
      <c r="SU33" s="44"/>
      <c r="SV33" s="44"/>
      <c r="SW33" s="44"/>
      <c r="SX33" s="44"/>
      <c r="SY33" s="44"/>
      <c r="SZ33" s="44"/>
      <c r="TA33" s="44"/>
      <c r="TB33" s="44"/>
      <c r="TC33" s="44"/>
      <c r="TD33" s="44"/>
      <c r="TE33" s="44"/>
      <c r="TF33" s="44"/>
      <c r="TG33" s="44"/>
      <c r="TH33" s="44"/>
      <c r="TI33" s="44"/>
      <c r="TJ33" s="44"/>
      <c r="TK33" s="44"/>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c r="VE33" s="44"/>
      <c r="VF33" s="44"/>
      <c r="VG33" s="44"/>
      <c r="VH33" s="44"/>
      <c r="VI33" s="44"/>
      <c r="VJ33" s="44"/>
      <c r="VK33" s="44"/>
      <c r="VL33" s="44"/>
      <c r="VM33" s="44"/>
      <c r="VN33" s="44"/>
      <c r="VO33" s="44"/>
      <c r="VP33" s="44"/>
      <c r="VQ33" s="44"/>
      <c r="VR33" s="44"/>
      <c r="VS33" s="44"/>
      <c r="VT33" s="44"/>
      <c r="VU33" s="44"/>
      <c r="VV33" s="44"/>
      <c r="VW33" s="44"/>
      <c r="VX33" s="44"/>
      <c r="VY33" s="44"/>
      <c r="VZ33" s="44"/>
      <c r="WA33" s="44"/>
      <c r="WB33" s="44"/>
      <c r="WC33" s="44"/>
      <c r="WD33" s="44"/>
      <c r="WE33" s="44"/>
      <c r="WF33" s="44"/>
      <c r="WG33" s="44"/>
      <c r="WH33" s="44"/>
      <c r="WI33" s="44"/>
      <c r="WJ33" s="44"/>
      <c r="WK33" s="44"/>
      <c r="WL33" s="44"/>
      <c r="WM33" s="44"/>
      <c r="WN33" s="44"/>
      <c r="WO33" s="44"/>
      <c r="WP33" s="44"/>
      <c r="WQ33" s="44"/>
      <c r="WR33" s="44"/>
      <c r="WS33" s="44"/>
      <c r="WT33" s="44"/>
      <c r="WU33" s="44"/>
      <c r="WV33" s="44"/>
      <c r="WW33" s="44"/>
      <c r="WX33" s="44"/>
      <c r="WY33" s="44"/>
      <c r="WZ33" s="44"/>
      <c r="XA33" s="44"/>
      <c r="XB33" s="44"/>
      <c r="XC33" s="44"/>
      <c r="XD33" s="44"/>
      <c r="XE33" s="44"/>
      <c r="XF33" s="44"/>
      <c r="XG33" s="44"/>
      <c r="XH33" s="44"/>
      <c r="XI33" s="44"/>
      <c r="XJ33" s="44"/>
      <c r="XK33" s="44"/>
      <c r="XL33" s="44"/>
      <c r="XM33" s="44"/>
      <c r="XN33" s="44"/>
      <c r="XO33" s="44"/>
      <c r="XP33" s="44"/>
      <c r="XQ33" s="44"/>
      <c r="XR33" s="44"/>
      <c r="XS33" s="44"/>
      <c r="XT33" s="44"/>
      <c r="XU33" s="44"/>
      <c r="XV33" s="44"/>
      <c r="XW33" s="44"/>
      <c r="XX33" s="44"/>
      <c r="XY33" s="44"/>
      <c r="XZ33" s="44"/>
      <c r="YA33" s="44"/>
      <c r="YB33" s="44"/>
      <c r="YC33" s="44"/>
      <c r="YD33" s="44"/>
      <c r="YE33" s="44"/>
      <c r="YF33" s="44"/>
      <c r="YG33" s="44"/>
      <c r="YH33" s="44"/>
      <c r="YI33" s="44"/>
      <c r="YJ33" s="44"/>
      <c r="YK33" s="44"/>
      <c r="YL33" s="44"/>
      <c r="YM33" s="44"/>
      <c r="YN33" s="44"/>
      <c r="YO33" s="44"/>
      <c r="YP33" s="44"/>
      <c r="YQ33" s="44"/>
      <c r="YR33" s="44"/>
      <c r="YS33" s="44"/>
      <c r="YT33" s="44"/>
      <c r="YU33" s="44"/>
      <c r="YV33" s="44"/>
      <c r="YW33" s="44"/>
      <c r="YX33" s="44"/>
      <c r="YY33" s="44"/>
      <c r="YZ33" s="44"/>
      <c r="ZA33" s="44"/>
      <c r="ZB33" s="44"/>
      <c r="ZC33" s="44"/>
      <c r="ZD33" s="44"/>
      <c r="ZE33" s="44"/>
      <c r="ZF33" s="44"/>
      <c r="ZG33" s="44"/>
      <c r="ZH33" s="44"/>
      <c r="ZI33" s="44"/>
      <c r="ZJ33" s="44"/>
      <c r="ZK33" s="44"/>
      <c r="ZL33" s="44"/>
      <c r="ZM33" s="44"/>
      <c r="ZN33" s="44"/>
      <c r="ZO33" s="44"/>
      <c r="ZP33" s="44"/>
      <c r="ZQ33" s="44"/>
      <c r="ZR33" s="44"/>
      <c r="ZS33" s="44"/>
      <c r="ZT33" s="44"/>
      <c r="ZU33" s="44"/>
      <c r="ZV33" s="44"/>
      <c r="ZW33" s="44"/>
      <c r="ZX33" s="44"/>
      <c r="ZY33" s="44"/>
      <c r="ZZ33" s="44"/>
      <c r="AAA33" s="44"/>
      <c r="AAB33" s="44"/>
      <c r="AAC33" s="44"/>
      <c r="AAD33" s="44"/>
      <c r="AAE33" s="44"/>
      <c r="AAF33" s="44"/>
      <c r="AAG33" s="44"/>
      <c r="AAH33" s="44"/>
      <c r="AAI33" s="44"/>
      <c r="AAJ33" s="44"/>
      <c r="AAK33" s="44"/>
      <c r="AAL33" s="44"/>
      <c r="AAM33" s="44"/>
      <c r="AAN33" s="44"/>
      <c r="AAO33" s="44"/>
      <c r="AAP33" s="44"/>
      <c r="AAQ33" s="44"/>
      <c r="AAR33" s="44"/>
      <c r="AAS33" s="44"/>
      <c r="AAT33" s="44"/>
      <c r="AAU33" s="44"/>
      <c r="AAV33" s="44"/>
      <c r="AAW33" s="44"/>
      <c r="AAX33" s="44"/>
      <c r="AAY33" s="44"/>
      <c r="AAZ33" s="44"/>
      <c r="ABA33" s="44"/>
      <c r="ABB33" s="44"/>
      <c r="ABC33" s="44"/>
      <c r="ABD33" s="44"/>
      <c r="ABE33" s="44"/>
      <c r="ABF33" s="44"/>
      <c r="ABG33" s="44"/>
      <c r="ABH33" s="44"/>
      <c r="ABI33" s="44"/>
      <c r="ABJ33" s="44"/>
      <c r="ABK33" s="44"/>
      <c r="ABL33" s="44"/>
      <c r="ABM33" s="44"/>
      <c r="ABN33" s="44"/>
      <c r="ABO33" s="44"/>
      <c r="ABP33" s="44"/>
      <c r="ABQ33" s="44"/>
      <c r="ABR33" s="44"/>
      <c r="ABS33" s="44"/>
      <c r="ABT33" s="44"/>
      <c r="ABU33" s="44"/>
      <c r="ABV33" s="44"/>
      <c r="ABW33" s="44"/>
      <c r="ABX33" s="44"/>
      <c r="ABY33" s="44"/>
      <c r="ABZ33" s="44"/>
      <c r="ACA33" s="44"/>
      <c r="ACB33" s="44"/>
      <c r="ACC33" s="44"/>
      <c r="ACD33" s="44"/>
      <c r="ACE33" s="44"/>
      <c r="ACF33" s="44"/>
      <c r="ACG33" s="44"/>
      <c r="ACH33" s="44"/>
      <c r="ACI33" s="44"/>
      <c r="ACJ33" s="44"/>
      <c r="ACK33" s="44"/>
      <c r="ACL33" s="44"/>
      <c r="ACM33" s="44"/>
      <c r="ACN33" s="44"/>
      <c r="ACO33" s="44"/>
      <c r="ACP33" s="44"/>
      <c r="ACQ33" s="44"/>
      <c r="ACR33" s="44"/>
      <c r="ACS33" s="44"/>
      <c r="ACT33" s="44"/>
      <c r="ACU33" s="44"/>
      <c r="ACV33" s="44"/>
      <c r="ACW33" s="44"/>
      <c r="ACX33" s="44"/>
      <c r="ACY33" s="44"/>
      <c r="ACZ33" s="44"/>
      <c r="ADA33" s="44"/>
      <c r="ADB33" s="44"/>
      <c r="ADC33" s="44"/>
      <c r="ADD33" s="44"/>
      <c r="ADE33" s="44"/>
      <c r="ADF33" s="44"/>
      <c r="ADG33" s="44"/>
      <c r="ADH33" s="44"/>
      <c r="ADI33" s="44"/>
      <c r="ADJ33" s="44"/>
      <c r="ADK33" s="44"/>
      <c r="ADL33" s="44"/>
      <c r="ADM33" s="44"/>
      <c r="ADN33" s="44"/>
      <c r="ADO33" s="44"/>
      <c r="ADP33" s="44"/>
      <c r="ADQ33" s="44"/>
      <c r="ADR33" s="44"/>
      <c r="ADS33" s="44"/>
      <c r="ADT33" s="44"/>
      <c r="ADU33" s="44"/>
      <c r="ADV33" s="44"/>
      <c r="ADW33" s="44"/>
      <c r="ADX33" s="44"/>
      <c r="ADY33" s="44"/>
      <c r="ADZ33" s="44"/>
      <c r="AEA33" s="44"/>
      <c r="AEB33" s="44"/>
      <c r="AEC33" s="44"/>
      <c r="AED33" s="44"/>
      <c r="AEE33" s="44"/>
      <c r="AEF33" s="44"/>
      <c r="AEG33" s="44"/>
      <c r="AEH33" s="44"/>
      <c r="AEI33" s="44"/>
      <c r="AEJ33" s="44"/>
      <c r="AEK33" s="44"/>
      <c r="AEL33" s="44"/>
      <c r="AEM33" s="44"/>
      <c r="AEN33" s="44"/>
      <c r="AEO33" s="44"/>
      <c r="AEP33" s="44"/>
      <c r="AEQ33" s="44"/>
      <c r="AER33" s="44"/>
      <c r="AES33" s="44"/>
      <c r="AET33" s="44"/>
      <c r="AEU33" s="44"/>
      <c r="AEV33" s="44"/>
      <c r="AEW33" s="44"/>
      <c r="AEX33" s="44"/>
      <c r="AEY33" s="44"/>
      <c r="AEZ33" s="44"/>
      <c r="AFA33" s="44"/>
      <c r="AFB33" s="44"/>
      <c r="AFC33" s="44"/>
      <c r="AFD33" s="44"/>
      <c r="AFE33" s="44"/>
      <c r="AFF33" s="44"/>
      <c r="AFG33" s="44"/>
      <c r="AFH33" s="44"/>
      <c r="AFI33" s="44"/>
      <c r="AFJ33" s="44"/>
      <c r="AFK33" s="44"/>
      <c r="AFL33" s="44"/>
      <c r="AFM33" s="44"/>
      <c r="AFN33" s="44"/>
      <c r="AFO33" s="44"/>
      <c r="AFP33" s="44"/>
      <c r="AFQ33" s="44"/>
      <c r="AFR33" s="44"/>
      <c r="AFS33" s="44"/>
      <c r="AFT33" s="44"/>
      <c r="AFU33" s="44"/>
      <c r="AFV33" s="44"/>
      <c r="AFW33" s="44"/>
      <c r="AFX33" s="44"/>
      <c r="AFY33" s="44"/>
      <c r="AFZ33" s="44"/>
      <c r="AGA33" s="44"/>
      <c r="AGB33" s="44"/>
      <c r="AGC33" s="44"/>
      <c r="AGD33" s="44"/>
      <c r="AGE33" s="44"/>
      <c r="AGF33" s="44"/>
      <c r="AGG33" s="44"/>
      <c r="AGH33" s="44"/>
      <c r="AGI33" s="44"/>
      <c r="AGJ33" s="44"/>
      <c r="AGK33" s="44"/>
      <c r="AGL33" s="44"/>
      <c r="AGM33" s="44"/>
      <c r="AGN33" s="44"/>
      <c r="AGO33" s="44"/>
      <c r="AGP33" s="44"/>
      <c r="AGQ33" s="44"/>
      <c r="AGR33" s="44"/>
      <c r="AGS33" s="44"/>
      <c r="AGT33" s="44"/>
      <c r="AGU33" s="44"/>
      <c r="AGV33" s="44"/>
      <c r="AGW33" s="44"/>
      <c r="AGX33" s="44"/>
      <c r="AGY33" s="44"/>
      <c r="AGZ33" s="44"/>
      <c r="AHA33" s="44"/>
      <c r="AHB33" s="44"/>
      <c r="AHC33" s="44"/>
      <c r="AHD33" s="44"/>
      <c r="AHE33" s="44"/>
      <c r="AHF33" s="44"/>
      <c r="AHG33" s="44"/>
      <c r="AHH33" s="44"/>
      <c r="AHI33" s="44"/>
      <c r="AHJ33" s="44"/>
      <c r="AHK33" s="44"/>
      <c r="AHL33" s="44"/>
      <c r="AHM33" s="44"/>
      <c r="AHN33" s="44"/>
      <c r="AHO33" s="44"/>
      <c r="AHP33" s="44"/>
      <c r="AHQ33" s="44"/>
      <c r="AHR33" s="44"/>
      <c r="AHS33" s="44"/>
      <c r="AHT33" s="44"/>
      <c r="AHU33" s="44"/>
      <c r="AHV33" s="44"/>
      <c r="AHW33" s="44"/>
      <c r="AHX33" s="44"/>
      <c r="AHY33" s="44"/>
      <c r="AHZ33" s="44"/>
      <c r="AIA33" s="44"/>
      <c r="AIB33" s="44"/>
      <c r="AIC33" s="44"/>
      <c r="AID33" s="44"/>
      <c r="AIE33" s="44"/>
      <c r="AIF33" s="44"/>
      <c r="AIG33" s="44"/>
      <c r="AIH33" s="44"/>
      <c r="AII33" s="44"/>
      <c r="AIJ33" s="44"/>
      <c r="AIK33" s="44"/>
      <c r="AIL33" s="44"/>
      <c r="AIM33" s="44"/>
      <c r="AIN33" s="44"/>
      <c r="AIO33" s="44"/>
      <c r="AIP33" s="44"/>
      <c r="AIQ33" s="44"/>
      <c r="AIR33" s="44"/>
      <c r="AIS33" s="44"/>
      <c r="AIT33" s="44"/>
      <c r="AIU33" s="44"/>
      <c r="AIV33" s="44"/>
      <c r="AIW33" s="44"/>
      <c r="AIX33" s="44"/>
      <c r="AIY33" s="44"/>
      <c r="AIZ33" s="44"/>
      <c r="AJA33" s="44"/>
      <c r="AJB33" s="44"/>
      <c r="AJC33" s="44"/>
      <c r="AJD33" s="44"/>
      <c r="AJE33" s="44"/>
      <c r="AJF33" s="44"/>
      <c r="AJG33" s="44"/>
      <c r="AJH33" s="44"/>
      <c r="AJI33" s="44"/>
      <c r="AJJ33" s="44"/>
      <c r="AJK33" s="44"/>
      <c r="AJL33" s="44"/>
      <c r="AJM33" s="44"/>
      <c r="AJN33" s="44"/>
      <c r="AJO33" s="44"/>
      <c r="AJP33" s="44"/>
      <c r="AJQ33" s="44"/>
      <c r="AJR33" s="44"/>
      <c r="AJS33" s="44"/>
      <c r="AJT33" s="44"/>
      <c r="AJU33" s="44"/>
      <c r="AJV33" s="44"/>
      <c r="AJW33" s="44"/>
      <c r="AJX33" s="44"/>
      <c r="AJY33" s="44"/>
      <c r="AJZ33" s="44"/>
      <c r="AKA33" s="44"/>
      <c r="AKB33" s="44"/>
      <c r="AKC33" s="44"/>
      <c r="AKD33" s="44"/>
      <c r="AKE33" s="44"/>
      <c r="AKF33" s="44"/>
      <c r="AKG33" s="44"/>
      <c r="AKH33" s="44"/>
      <c r="AKI33" s="44"/>
      <c r="AKJ33" s="44"/>
      <c r="AKK33" s="44"/>
      <c r="AKL33" s="44"/>
      <c r="AKM33" s="44"/>
      <c r="AKN33" s="44"/>
      <c r="AKO33" s="44"/>
      <c r="AKP33" s="44"/>
      <c r="AKQ33" s="44"/>
      <c r="AKR33" s="44"/>
      <c r="AKS33" s="44"/>
      <c r="AKT33" s="44"/>
      <c r="AKU33" s="44"/>
      <c r="AKV33" s="44"/>
      <c r="AKW33" s="44"/>
      <c r="AKX33" s="44"/>
      <c r="AKY33" s="44"/>
      <c r="AKZ33" s="44"/>
      <c r="ALA33" s="44"/>
      <c r="ALB33" s="44"/>
      <c r="ALC33" s="44"/>
      <c r="ALD33" s="44"/>
      <c r="ALE33" s="44"/>
      <c r="ALF33" s="44"/>
      <c r="ALG33" s="44"/>
      <c r="ALH33" s="44"/>
      <c r="ALI33" s="44"/>
      <c r="ALJ33" s="44"/>
      <c r="ALK33" s="44"/>
      <c r="ALL33" s="44"/>
      <c r="ALM33" s="44"/>
      <c r="ALN33" s="44"/>
      <c r="ALO33" s="44"/>
      <c r="ALP33" s="44"/>
      <c r="ALQ33" s="44"/>
      <c r="ALR33" s="44"/>
      <c r="ALS33" s="44"/>
      <c r="ALT33" s="44"/>
      <c r="ALU33" s="44"/>
      <c r="ALV33" s="44"/>
      <c r="ALW33" s="44"/>
      <c r="ALX33" s="44"/>
      <c r="ALY33" s="44"/>
      <c r="ALZ33" s="44"/>
      <c r="AMA33" s="44"/>
      <c r="AMB33" s="44"/>
      <c r="AMC33" s="44"/>
      <c r="AMD33" s="44"/>
      <c r="AME33" s="44"/>
      <c r="AMF33" s="44"/>
      <c r="AMG33" s="44"/>
      <c r="AMH33" s="44"/>
      <c r="AMI33" s="44"/>
      <c r="AMJ33" s="44"/>
      <c r="AMK33" s="44"/>
      <c r="AML33" s="44"/>
      <c r="AMM33" s="44"/>
      <c r="AMN33" s="44"/>
      <c r="AMO33" s="44"/>
      <c r="AMP33" s="44"/>
      <c r="AMQ33" s="44"/>
      <c r="AMR33" s="44"/>
      <c r="AMS33" s="44"/>
      <c r="AMT33" s="44"/>
      <c r="AMU33" s="44"/>
      <c r="AMV33" s="44"/>
      <c r="AMW33" s="44"/>
      <c r="AMX33" s="44"/>
      <c r="AMY33" s="44"/>
      <c r="AMZ33" s="44"/>
      <c r="ANA33" s="44"/>
      <c r="ANB33" s="44"/>
      <c r="ANC33" s="44"/>
      <c r="AND33" s="44"/>
      <c r="ANE33" s="44"/>
      <c r="ANF33" s="44"/>
      <c r="ANG33" s="44"/>
      <c r="ANH33" s="44"/>
      <c r="ANI33" s="44"/>
      <c r="ANJ33" s="44"/>
      <c r="ANK33" s="44"/>
      <c r="ANL33" s="44"/>
      <c r="ANM33" s="44"/>
      <c r="ANN33" s="44"/>
      <c r="ANO33" s="44"/>
      <c r="ANP33" s="44"/>
      <c r="ANQ33" s="44"/>
      <c r="ANR33" s="44"/>
      <c r="ANS33" s="44"/>
      <c r="ANT33" s="44"/>
      <c r="ANU33" s="44"/>
      <c r="ANV33" s="44"/>
      <c r="ANW33" s="44"/>
      <c r="ANX33" s="44"/>
      <c r="ANY33" s="44"/>
      <c r="ANZ33" s="44"/>
      <c r="AOA33" s="44"/>
      <c r="AOB33" s="44"/>
      <c r="AOC33" s="44"/>
      <c r="AOD33" s="44"/>
      <c r="AOE33" s="44"/>
      <c r="AOF33" s="44"/>
      <c r="AOG33" s="44"/>
      <c r="AOH33" s="44"/>
      <c r="AOI33" s="44"/>
      <c r="AOJ33" s="44"/>
      <c r="AOK33" s="44"/>
      <c r="AOL33" s="44"/>
      <c r="AOM33" s="44"/>
      <c r="AON33" s="44"/>
      <c r="AOO33" s="44"/>
      <c r="AOP33" s="44"/>
      <c r="AOQ33" s="44"/>
      <c r="AOR33" s="44"/>
      <c r="AOS33" s="44"/>
      <c r="AOT33" s="44"/>
      <c r="AOU33" s="44"/>
      <c r="AOV33" s="44"/>
      <c r="AOW33" s="44"/>
      <c r="AOX33" s="44"/>
      <c r="AOY33" s="44"/>
      <c r="AOZ33" s="44"/>
      <c r="APA33" s="44"/>
      <c r="APB33" s="44"/>
      <c r="APC33" s="44"/>
      <c r="APD33" s="44"/>
      <c r="APE33" s="44"/>
      <c r="APF33" s="44"/>
      <c r="APG33" s="44"/>
      <c r="APH33" s="44"/>
      <c r="API33" s="44"/>
      <c r="APJ33" s="44"/>
      <c r="APK33" s="44"/>
      <c r="APL33" s="44"/>
      <c r="APM33" s="44"/>
      <c r="APN33" s="44"/>
      <c r="APO33" s="44"/>
      <c r="APP33" s="44"/>
      <c r="APQ33" s="44"/>
      <c r="APR33" s="44"/>
      <c r="APS33" s="44"/>
      <c r="APT33" s="44"/>
      <c r="APU33" s="44"/>
      <c r="APV33" s="44"/>
      <c r="APW33" s="44"/>
      <c r="APX33" s="44"/>
      <c r="APY33" s="44"/>
      <c r="APZ33" s="44"/>
      <c r="AQA33" s="44"/>
      <c r="AQB33" s="44"/>
      <c r="AQC33" s="44"/>
      <c r="AQD33" s="44"/>
      <c r="AQE33" s="44"/>
      <c r="AQF33" s="44"/>
      <c r="AQG33" s="44"/>
      <c r="AQH33" s="44"/>
      <c r="AQI33" s="44"/>
      <c r="AQJ33" s="44"/>
      <c r="AQK33" s="44"/>
      <c r="AQL33" s="44"/>
      <c r="AQM33" s="44"/>
      <c r="AQN33" s="44"/>
      <c r="AQO33" s="44"/>
      <c r="AQP33" s="44"/>
      <c r="AQQ33" s="44"/>
      <c r="AQR33" s="44"/>
      <c r="AQS33" s="44"/>
      <c r="AQT33" s="44"/>
      <c r="AQU33" s="44"/>
      <c r="AQV33" s="44"/>
      <c r="AQW33" s="44"/>
      <c r="AQX33" s="44"/>
      <c r="AQY33" s="44"/>
      <c r="AQZ33" s="44"/>
      <c r="ARA33" s="44"/>
      <c r="ARB33" s="44"/>
      <c r="ARC33" s="44"/>
      <c r="ARD33" s="44"/>
      <c r="ARE33" s="44"/>
      <c r="ARF33" s="44"/>
      <c r="ARG33" s="44"/>
      <c r="ARH33" s="44"/>
      <c r="ARI33" s="44"/>
      <c r="ARJ33" s="44"/>
      <c r="ARK33" s="44"/>
      <c r="ARL33" s="44"/>
      <c r="ARM33" s="44"/>
      <c r="ARN33" s="44"/>
      <c r="ARO33" s="44"/>
      <c r="ARP33" s="44"/>
      <c r="ARQ33" s="44"/>
      <c r="ARR33" s="44"/>
      <c r="ARS33" s="44"/>
      <c r="ART33" s="44"/>
      <c r="ARU33" s="44"/>
      <c r="ARV33" s="44"/>
      <c r="ARW33" s="44"/>
      <c r="ARX33" s="44"/>
      <c r="ARY33" s="44"/>
      <c r="ARZ33" s="44"/>
      <c r="ASA33" s="44"/>
      <c r="ASB33" s="44"/>
      <c r="ASC33" s="44"/>
      <c r="ASD33" s="44"/>
      <c r="ASE33" s="44"/>
      <c r="ASF33" s="44"/>
      <c r="ASG33" s="44"/>
      <c r="ASH33" s="44"/>
      <c r="ASI33" s="44"/>
      <c r="ASJ33" s="44"/>
      <c r="ASK33" s="44"/>
      <c r="ASL33" s="44"/>
      <c r="ASM33" s="44"/>
      <c r="ASN33" s="44"/>
      <c r="ASO33" s="44"/>
      <c r="ASP33" s="44"/>
      <c r="ASQ33" s="44"/>
      <c r="ASR33" s="44"/>
      <c r="ASS33" s="44"/>
      <c r="AST33" s="44"/>
      <c r="ASU33" s="44"/>
      <c r="ASV33" s="44"/>
      <c r="ASW33" s="44"/>
      <c r="ASX33" s="44"/>
      <c r="ASY33" s="44"/>
      <c r="ASZ33" s="44"/>
      <c r="ATA33" s="44"/>
      <c r="ATB33" s="44"/>
      <c r="ATC33" s="44"/>
      <c r="ATD33" s="44"/>
      <c r="ATE33" s="44"/>
      <c r="ATF33" s="44"/>
      <c r="ATG33" s="44"/>
      <c r="ATH33" s="44"/>
      <c r="ATI33" s="44"/>
      <c r="ATJ33" s="44"/>
      <c r="ATK33" s="44"/>
      <c r="ATL33" s="44"/>
      <c r="ATM33" s="44"/>
      <c r="ATN33" s="44"/>
      <c r="ATO33" s="44"/>
      <c r="ATP33" s="44"/>
      <c r="ATQ33" s="44"/>
      <c r="ATR33" s="44"/>
      <c r="ATS33" s="44"/>
      <c r="ATT33" s="44"/>
      <c r="ATU33" s="44"/>
      <c r="ATV33" s="44"/>
      <c r="ATW33" s="44"/>
      <c r="ATX33" s="44"/>
      <c r="ATY33" s="44"/>
      <c r="ATZ33" s="44"/>
      <c r="AUA33" s="44"/>
      <c r="AUB33" s="44"/>
      <c r="AUC33" s="44"/>
      <c r="AUD33" s="44"/>
      <c r="AUE33" s="44"/>
      <c r="AUF33" s="44"/>
      <c r="AUG33" s="44"/>
      <c r="AUH33" s="44"/>
      <c r="AUI33" s="44"/>
      <c r="AUJ33" s="44"/>
      <c r="AUK33" s="44"/>
    </row>
    <row r="34" spans="1:1233" x14ac:dyDescent="0.2">
      <c r="A34" s="41" t="s">
        <v>131</v>
      </c>
      <c r="C34" s="41" t="s">
        <v>132</v>
      </c>
      <c r="D34" s="84" t="s">
        <v>81</v>
      </c>
      <c r="E34" s="83">
        <v>45390</v>
      </c>
      <c r="F34" s="50">
        <v>2.6747500070504504</v>
      </c>
      <c r="G34" s="50">
        <v>2.6824422790222515</v>
      </c>
      <c r="H34" s="50">
        <v>2.6739385073595798</v>
      </c>
      <c r="I34" s="50">
        <v>2.732619088568812</v>
      </c>
      <c r="J34" s="50">
        <v>2.7546618513065968</v>
      </c>
      <c r="K34" s="50">
        <v>2.7605146304184909</v>
      </c>
      <c r="L34" s="50">
        <v>2.7250549277897371</v>
      </c>
      <c r="M34" s="50">
        <v>2.6780751884443537</v>
      </c>
      <c r="N34" s="50">
        <v>2.7310991879245403</v>
      </c>
      <c r="O34" s="50">
        <v>2.7345198208183898</v>
      </c>
      <c r="P34" s="50">
        <v>2.7014138276780777</v>
      </c>
      <c r="Q34" s="50">
        <v>2.6805930444384249</v>
      </c>
      <c r="R34" s="50">
        <v>2.7327703822922844</v>
      </c>
      <c r="S34" s="50">
        <v>2.7121186010586906</v>
      </c>
      <c r="T34" s="50">
        <v>2.6733772659514621</v>
      </c>
      <c r="U34" s="50">
        <v>2.6833175900450104</v>
      </c>
      <c r="V34" s="50">
        <v>2.8110059263707239</v>
      </c>
      <c r="W34" s="50">
        <v>2.7476021049644026</v>
      </c>
      <c r="X34" s="50">
        <v>2.7248163865630795</v>
      </c>
      <c r="Y34" s="50">
        <v>2.6737491649599194</v>
      </c>
      <c r="Z34" s="50">
        <v>2.6608686520086251</v>
      </c>
      <c r="AA34" s="50">
        <v>2.6027057641337601</v>
      </c>
      <c r="AB34" s="50">
        <v>2.6678396620716689</v>
      </c>
      <c r="AC34" s="50">
        <v>2.7126736825248101</v>
      </c>
      <c r="AD34" s="50">
        <v>2.6622030795163183</v>
      </c>
      <c r="AE34" s="50">
        <v>2.6903933346451083</v>
      </c>
      <c r="AF34" s="50">
        <v>2.7414572537182598</v>
      </c>
      <c r="AG34" s="50">
        <v>2.8027998712866471</v>
      </c>
      <c r="AH34" s="50">
        <v>2.8218551748799339</v>
      </c>
      <c r="AI34" s="50">
        <v>2.7940602962520962</v>
      </c>
      <c r="AJ34" s="50">
        <v>2.8184672980022887</v>
      </c>
      <c r="AK34" s="50">
        <v>2.8299600688743469</v>
      </c>
      <c r="AL34" s="50">
        <v>2.7368688342964131</v>
      </c>
      <c r="AM34" s="50">
        <v>2.760628209032848</v>
      </c>
      <c r="AN34" s="50">
        <v>2.7441882964912852</v>
      </c>
      <c r="AO34" s="50">
        <v>2.8313985376741675</v>
      </c>
      <c r="AP34" s="50">
        <v>2.8239290785018958</v>
      </c>
      <c r="AQ34" s="50">
        <v>2.7588913448211945</v>
      </c>
      <c r="AR34" s="50">
        <v>2.3266197326540867</v>
      </c>
      <c r="AS34" s="50">
        <v>1.9264745091629436</v>
      </c>
      <c r="AT34" s="50">
        <v>2.456855837998603</v>
      </c>
      <c r="AU34" s="50">
        <v>2.8537316451569663</v>
      </c>
      <c r="AV34" s="50">
        <v>2.9305178447418747</v>
      </c>
      <c r="AW34" s="50">
        <v>2.7750496215469411</v>
      </c>
      <c r="AX34" s="50">
        <v>3.0508921590987503</v>
      </c>
      <c r="AY34" s="50">
        <v>3.0490090559072933</v>
      </c>
      <c r="AZ34" s="50">
        <v>3.0820767591889355</v>
      </c>
      <c r="BA34" s="50">
        <v>3.0609612777526385</v>
      </c>
      <c r="BB34" s="50">
        <v>3.0682099573567942</v>
      </c>
      <c r="BC34" s="50">
        <v>3.0860353418779951</v>
      </c>
      <c r="BD34" s="50">
        <v>3.0549153036901928</v>
      </c>
      <c r="BE34" s="50">
        <v>3.0541821909535471</v>
      </c>
      <c r="BF34" s="50">
        <v>2.981141554977679</v>
      </c>
      <c r="BG34" s="50">
        <v>3.0193850276048626</v>
      </c>
      <c r="BH34" s="50">
        <v>2.9582458176388187</v>
      </c>
      <c r="BI34" s="50">
        <v>2.9923027645889513</v>
      </c>
      <c r="BJ34" s="50">
        <v>3.0594966976654319</v>
      </c>
      <c r="BK34" s="50">
        <v>3.2028501189651206</v>
      </c>
      <c r="BL34" s="50">
        <v>3.2500878506117532</v>
      </c>
      <c r="BM34" s="50">
        <v>3.1645166284312745</v>
      </c>
      <c r="BN34" s="50">
        <v>3.14374555539248</v>
      </c>
      <c r="BO34" s="50">
        <v>3.2029165147036824</v>
      </c>
      <c r="BP34" s="50">
        <v>3.2463427455989406</v>
      </c>
      <c r="BQ34" s="50">
        <v>3.2654667231098529</v>
      </c>
      <c r="BR34" s="50">
        <v>3.4708820520684989</v>
      </c>
      <c r="BS34" s="50">
        <v>3.4192732109869688</v>
      </c>
      <c r="BT34" s="50">
        <v>3.565690308533485</v>
      </c>
      <c r="BU34" s="50">
        <v>3.5208693712383345</v>
      </c>
      <c r="BV34" s="50">
        <v>3.4833721755886562</v>
      </c>
      <c r="BW34" s="50">
        <v>3.5468598454951903</v>
      </c>
      <c r="BX34" s="50">
        <v>3.5690256904878503</v>
      </c>
      <c r="BY34" s="50">
        <v>3.6010674997331265</v>
      </c>
      <c r="BZ34" s="50">
        <v>3.6185840910941054</v>
      </c>
      <c r="CA34" s="50">
        <v>3.4187922051680957</v>
      </c>
      <c r="CB34" s="50">
        <v>3.3588130375711951</v>
      </c>
      <c r="CC34" s="50">
        <v>3.3809412972360726</v>
      </c>
      <c r="CD34" s="50">
        <v>3.4661013211092202</v>
      </c>
      <c r="CE34" s="50">
        <v>3.4310309099994898</v>
      </c>
      <c r="CF34" s="50">
        <v>3.3951194891920076</v>
      </c>
      <c r="CG34" s="50">
        <v>3.4753646250905357</v>
      </c>
      <c r="CH34" s="50">
        <v>3.4814038883747793</v>
      </c>
      <c r="CI34" s="50">
        <v>3.5457939822541054</v>
      </c>
      <c r="CJ34" s="50">
        <v>3.4817498062114729</v>
      </c>
      <c r="CK34" s="50">
        <v>3.4517585728296898</v>
      </c>
      <c r="CL34" s="50">
        <v>3.4755977890008931</v>
      </c>
      <c r="CM34" s="50" t="e">
        <v>#N/A</v>
      </c>
      <c r="CN34" s="50" t="e">
        <v>#N/A</v>
      </c>
      <c r="CO34" s="50" t="e">
        <v>#N/A</v>
      </c>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4"/>
      <c r="SD34" s="44"/>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c r="VE34" s="44"/>
      <c r="VF34" s="44"/>
      <c r="VG34" s="44"/>
      <c r="VH34" s="44"/>
      <c r="VI34" s="44"/>
      <c r="VJ34" s="44"/>
      <c r="VK34" s="44"/>
      <c r="VL34" s="44"/>
      <c r="VM34" s="44"/>
      <c r="VN34" s="44"/>
      <c r="VO34" s="44"/>
      <c r="VP34" s="44"/>
      <c r="VQ34" s="44"/>
      <c r="VR34" s="44"/>
      <c r="VS34" s="44"/>
      <c r="VT34" s="44"/>
      <c r="VU34" s="44"/>
      <c r="VV34" s="44"/>
      <c r="VW34" s="44"/>
      <c r="VX34" s="44"/>
      <c r="VY34" s="44"/>
      <c r="VZ34" s="44"/>
      <c r="WA34" s="44"/>
      <c r="WB34" s="44"/>
      <c r="WC34" s="44"/>
      <c r="WD34" s="44"/>
      <c r="WE34" s="44"/>
      <c r="WF34" s="44"/>
      <c r="WG34" s="44"/>
      <c r="WH34" s="44"/>
      <c r="WI34" s="44"/>
      <c r="WJ34" s="44"/>
      <c r="WK34" s="44"/>
      <c r="WL34" s="44"/>
      <c r="WM34" s="44"/>
      <c r="WN34" s="44"/>
      <c r="WO34" s="44"/>
      <c r="WP34" s="44"/>
      <c r="WQ34" s="44"/>
      <c r="WR34" s="44"/>
      <c r="WS34" s="44"/>
      <c r="WT34" s="44"/>
      <c r="WU34" s="44"/>
      <c r="WV34" s="44"/>
      <c r="WW34" s="44"/>
      <c r="WX34" s="44"/>
      <c r="WY34" s="44"/>
      <c r="WZ34" s="44"/>
      <c r="XA34" s="44"/>
      <c r="XB34" s="44"/>
      <c r="XC34" s="44"/>
      <c r="XD34" s="44"/>
      <c r="XE34" s="44"/>
      <c r="XF34" s="44"/>
      <c r="XG34" s="44"/>
      <c r="XH34" s="44"/>
      <c r="XI34" s="44"/>
      <c r="XJ34" s="44"/>
      <c r="XK34" s="44"/>
      <c r="XL34" s="44"/>
      <c r="XM34" s="44"/>
      <c r="XN34" s="44"/>
      <c r="XO34" s="44"/>
      <c r="XP34" s="44"/>
      <c r="XQ34" s="44"/>
      <c r="XR34" s="44"/>
      <c r="XS34" s="44"/>
      <c r="XT34" s="44"/>
      <c r="XU34" s="44"/>
      <c r="XV34" s="44"/>
      <c r="XW34" s="44"/>
      <c r="XX34" s="44"/>
      <c r="XY34" s="44"/>
      <c r="XZ34" s="44"/>
      <c r="YA34" s="44"/>
      <c r="YB34" s="44"/>
      <c r="YC34" s="44"/>
      <c r="YD34" s="44"/>
      <c r="YE34" s="44"/>
      <c r="YF34" s="44"/>
      <c r="YG34" s="44"/>
      <c r="YH34" s="44"/>
      <c r="YI34" s="44"/>
      <c r="YJ34" s="44"/>
      <c r="YK34" s="44"/>
      <c r="YL34" s="44"/>
      <c r="YM34" s="44"/>
      <c r="YN34" s="44"/>
      <c r="YO34" s="44"/>
      <c r="YP34" s="44"/>
      <c r="YQ34" s="44"/>
      <c r="YR34" s="44"/>
      <c r="YS34" s="44"/>
      <c r="YT34" s="44"/>
      <c r="YU34" s="44"/>
      <c r="YV34" s="44"/>
      <c r="YW34" s="44"/>
      <c r="YX34" s="44"/>
      <c r="YY34" s="44"/>
      <c r="YZ34" s="44"/>
      <c r="ZA34" s="44"/>
      <c r="ZB34" s="44"/>
      <c r="ZC34" s="44"/>
      <c r="ZD34" s="44"/>
      <c r="ZE34" s="44"/>
      <c r="ZF34" s="44"/>
      <c r="ZG34" s="44"/>
      <c r="ZH34" s="44"/>
      <c r="ZI34" s="44"/>
      <c r="ZJ34" s="44"/>
      <c r="ZK34" s="44"/>
      <c r="ZL34" s="44"/>
      <c r="ZM34" s="44"/>
      <c r="ZN34" s="44"/>
      <c r="ZO34" s="44"/>
      <c r="ZP34" s="44"/>
      <c r="ZQ34" s="44"/>
      <c r="ZR34" s="44"/>
      <c r="ZS34" s="44"/>
      <c r="ZT34" s="44"/>
      <c r="ZU34" s="44"/>
      <c r="ZV34" s="44"/>
      <c r="ZW34" s="44"/>
      <c r="ZX34" s="44"/>
      <c r="ZY34" s="44"/>
      <c r="ZZ34" s="44"/>
      <c r="AAA34" s="44"/>
      <c r="AAB34" s="44"/>
      <c r="AAC34" s="44"/>
      <c r="AAD34" s="44"/>
      <c r="AAE34" s="44"/>
      <c r="AAF34" s="44"/>
      <c r="AAG34" s="44"/>
      <c r="AAH34" s="44"/>
      <c r="AAI34" s="44"/>
      <c r="AAJ34" s="44"/>
      <c r="AAK34" s="44"/>
      <c r="AAL34" s="44"/>
      <c r="AAM34" s="44"/>
      <c r="AAN34" s="44"/>
      <c r="AAO34" s="44"/>
      <c r="AAP34" s="44"/>
      <c r="AAQ34" s="44"/>
      <c r="AAR34" s="44"/>
      <c r="AAS34" s="44"/>
      <c r="AAT34" s="44"/>
      <c r="AAU34" s="44"/>
      <c r="AAV34" s="44"/>
      <c r="AAW34" s="44"/>
      <c r="AAX34" s="44"/>
      <c r="AAY34" s="44"/>
      <c r="AAZ34" s="44"/>
      <c r="ABA34" s="44"/>
      <c r="ABB34" s="44"/>
      <c r="ABC34" s="44"/>
      <c r="ABD34" s="44"/>
      <c r="ABE34" s="44"/>
      <c r="ABF34" s="44"/>
      <c r="ABG34" s="44"/>
      <c r="ABH34" s="44"/>
      <c r="ABI34" s="44"/>
      <c r="ABJ34" s="44"/>
      <c r="ABK34" s="44"/>
      <c r="ABL34" s="44"/>
      <c r="ABM34" s="44"/>
      <c r="ABN34" s="44"/>
      <c r="ABO34" s="44"/>
      <c r="ABP34" s="44"/>
      <c r="ABQ34" s="44"/>
      <c r="ABR34" s="44"/>
      <c r="ABS34" s="44"/>
      <c r="ABT34" s="44"/>
      <c r="ABU34" s="44"/>
      <c r="ABV34" s="44"/>
      <c r="ABW34" s="44"/>
      <c r="ABX34" s="44"/>
      <c r="ABY34" s="44"/>
      <c r="ABZ34" s="44"/>
      <c r="ACA34" s="44"/>
      <c r="ACB34" s="44"/>
      <c r="ACC34" s="44"/>
      <c r="ACD34" s="44"/>
      <c r="ACE34" s="44"/>
      <c r="ACF34" s="44"/>
      <c r="ACG34" s="44"/>
      <c r="ACH34" s="44"/>
      <c r="ACI34" s="44"/>
      <c r="ACJ34" s="44"/>
      <c r="ACK34" s="44"/>
      <c r="ACL34" s="44"/>
      <c r="ACM34" s="44"/>
      <c r="ACN34" s="44"/>
      <c r="ACO34" s="44"/>
      <c r="ACP34" s="44"/>
      <c r="ACQ34" s="44"/>
      <c r="ACR34" s="44"/>
      <c r="ACS34" s="44"/>
      <c r="ACT34" s="44"/>
      <c r="ACU34" s="44"/>
      <c r="ACV34" s="44"/>
      <c r="ACW34" s="44"/>
      <c r="ACX34" s="44"/>
      <c r="ACY34" s="44"/>
      <c r="ACZ34" s="44"/>
      <c r="ADA34" s="44"/>
      <c r="ADB34" s="44"/>
      <c r="ADC34" s="44"/>
      <c r="ADD34" s="44"/>
      <c r="ADE34" s="44"/>
      <c r="ADF34" s="44"/>
      <c r="ADG34" s="44"/>
      <c r="ADH34" s="44"/>
      <c r="ADI34" s="44"/>
      <c r="ADJ34" s="44"/>
      <c r="ADK34" s="44"/>
      <c r="ADL34" s="44"/>
      <c r="ADM34" s="44"/>
      <c r="ADN34" s="44"/>
      <c r="ADO34" s="44"/>
      <c r="ADP34" s="44"/>
      <c r="ADQ34" s="44"/>
      <c r="ADR34" s="44"/>
      <c r="ADS34" s="44"/>
      <c r="ADT34" s="44"/>
      <c r="ADU34" s="44"/>
      <c r="ADV34" s="44"/>
      <c r="ADW34" s="44"/>
      <c r="ADX34" s="44"/>
      <c r="ADY34" s="44"/>
      <c r="ADZ34" s="44"/>
      <c r="AEA34" s="44"/>
      <c r="AEB34" s="44"/>
      <c r="AEC34" s="44"/>
      <c r="AED34" s="44"/>
      <c r="AEE34" s="44"/>
      <c r="AEF34" s="44"/>
      <c r="AEG34" s="44"/>
      <c r="AEH34" s="44"/>
      <c r="AEI34" s="44"/>
      <c r="AEJ34" s="44"/>
      <c r="AEK34" s="44"/>
      <c r="AEL34" s="44"/>
      <c r="AEM34" s="44"/>
      <c r="AEN34" s="44"/>
      <c r="AEO34" s="44"/>
      <c r="AEP34" s="44"/>
      <c r="AEQ34" s="44"/>
      <c r="AER34" s="44"/>
      <c r="AES34" s="44"/>
      <c r="AET34" s="44"/>
      <c r="AEU34" s="44"/>
      <c r="AEV34" s="44"/>
      <c r="AEW34" s="44"/>
      <c r="AEX34" s="44"/>
      <c r="AEY34" s="44"/>
      <c r="AEZ34" s="44"/>
      <c r="AFA34" s="44"/>
      <c r="AFB34" s="44"/>
      <c r="AFC34" s="44"/>
      <c r="AFD34" s="44"/>
      <c r="AFE34" s="44"/>
      <c r="AFF34" s="44"/>
      <c r="AFG34" s="44"/>
      <c r="AFH34" s="44"/>
      <c r="AFI34" s="44"/>
      <c r="AFJ34" s="44"/>
      <c r="AFK34" s="44"/>
      <c r="AFL34" s="44"/>
      <c r="AFM34" s="44"/>
      <c r="AFN34" s="44"/>
      <c r="AFO34" s="44"/>
      <c r="AFP34" s="44"/>
      <c r="AFQ34" s="44"/>
      <c r="AFR34" s="44"/>
      <c r="AFS34" s="44"/>
      <c r="AFT34" s="44"/>
      <c r="AFU34" s="44"/>
      <c r="AFV34" s="44"/>
      <c r="AFW34" s="44"/>
      <c r="AFX34" s="44"/>
      <c r="AFY34" s="44"/>
      <c r="AFZ34" s="44"/>
      <c r="AGA34" s="44"/>
      <c r="AGB34" s="44"/>
      <c r="AGC34" s="44"/>
      <c r="AGD34" s="44"/>
      <c r="AGE34" s="44"/>
      <c r="AGF34" s="44"/>
      <c r="AGG34" s="44"/>
      <c r="AGH34" s="44"/>
      <c r="AGI34" s="44"/>
      <c r="AGJ34" s="44"/>
      <c r="AGK34" s="44"/>
      <c r="AGL34" s="44"/>
      <c r="AGM34" s="44"/>
      <c r="AGN34" s="44"/>
      <c r="AGO34" s="44"/>
      <c r="AGP34" s="44"/>
      <c r="AGQ34" s="44"/>
      <c r="AGR34" s="44"/>
      <c r="AGS34" s="44"/>
      <c r="AGT34" s="44"/>
      <c r="AGU34" s="44"/>
      <c r="AGV34" s="44"/>
      <c r="AGW34" s="44"/>
      <c r="AGX34" s="44"/>
      <c r="AGY34" s="44"/>
      <c r="AGZ34" s="44"/>
      <c r="AHA34" s="44"/>
      <c r="AHB34" s="44"/>
      <c r="AHC34" s="44"/>
      <c r="AHD34" s="44"/>
      <c r="AHE34" s="44"/>
      <c r="AHF34" s="44"/>
      <c r="AHG34" s="44"/>
      <c r="AHH34" s="44"/>
      <c r="AHI34" s="44"/>
      <c r="AHJ34" s="44"/>
      <c r="AHK34" s="44"/>
      <c r="AHL34" s="44"/>
      <c r="AHM34" s="44"/>
      <c r="AHN34" s="44"/>
      <c r="AHO34" s="44"/>
      <c r="AHP34" s="44"/>
      <c r="AHQ34" s="44"/>
      <c r="AHR34" s="44"/>
      <c r="AHS34" s="44"/>
      <c r="AHT34" s="44"/>
      <c r="AHU34" s="44"/>
      <c r="AHV34" s="44"/>
      <c r="AHW34" s="44"/>
      <c r="AHX34" s="44"/>
      <c r="AHY34" s="44"/>
      <c r="AHZ34" s="44"/>
      <c r="AIA34" s="44"/>
      <c r="AIB34" s="44"/>
      <c r="AIC34" s="44"/>
      <c r="AID34" s="44"/>
      <c r="AIE34" s="44"/>
      <c r="AIF34" s="44"/>
      <c r="AIG34" s="44"/>
      <c r="AIH34" s="44"/>
      <c r="AII34" s="44"/>
      <c r="AIJ34" s="44"/>
      <c r="AIK34" s="44"/>
      <c r="AIL34" s="44"/>
      <c r="AIM34" s="44"/>
      <c r="AIN34" s="44"/>
      <c r="AIO34" s="44"/>
      <c r="AIP34" s="44"/>
      <c r="AIQ34" s="44"/>
      <c r="AIR34" s="44"/>
      <c r="AIS34" s="44"/>
      <c r="AIT34" s="44"/>
      <c r="AIU34" s="44"/>
      <c r="AIV34" s="44"/>
      <c r="AIW34" s="44"/>
      <c r="AIX34" s="44"/>
      <c r="AIY34" s="44"/>
      <c r="AIZ34" s="44"/>
      <c r="AJA34" s="44"/>
      <c r="AJB34" s="44"/>
      <c r="AJC34" s="44"/>
      <c r="AJD34" s="44"/>
      <c r="AJE34" s="44"/>
      <c r="AJF34" s="44"/>
      <c r="AJG34" s="44"/>
      <c r="AJH34" s="44"/>
      <c r="AJI34" s="44"/>
      <c r="AJJ34" s="44"/>
      <c r="AJK34" s="44"/>
      <c r="AJL34" s="44"/>
      <c r="AJM34" s="44"/>
      <c r="AJN34" s="44"/>
      <c r="AJO34" s="44"/>
      <c r="AJP34" s="44"/>
      <c r="AJQ34" s="44"/>
      <c r="AJR34" s="44"/>
      <c r="AJS34" s="44"/>
      <c r="AJT34" s="44"/>
      <c r="AJU34" s="44"/>
      <c r="AJV34" s="44"/>
      <c r="AJW34" s="44"/>
      <c r="AJX34" s="44"/>
      <c r="AJY34" s="44"/>
      <c r="AJZ34" s="44"/>
      <c r="AKA34" s="44"/>
      <c r="AKB34" s="44"/>
      <c r="AKC34" s="44"/>
      <c r="AKD34" s="44"/>
      <c r="AKE34" s="44"/>
      <c r="AKF34" s="44"/>
      <c r="AKG34" s="44"/>
      <c r="AKH34" s="44"/>
      <c r="AKI34" s="44"/>
      <c r="AKJ34" s="44"/>
      <c r="AKK34" s="44"/>
      <c r="AKL34" s="44"/>
      <c r="AKM34" s="44"/>
      <c r="AKN34" s="44"/>
      <c r="AKO34" s="44"/>
      <c r="AKP34" s="44"/>
      <c r="AKQ34" s="44"/>
      <c r="AKR34" s="44"/>
      <c r="AKS34" s="44"/>
      <c r="AKT34" s="44"/>
      <c r="AKU34" s="44"/>
      <c r="AKV34" s="44"/>
      <c r="AKW34" s="44"/>
      <c r="AKX34" s="44"/>
      <c r="AKY34" s="44"/>
      <c r="AKZ34" s="44"/>
      <c r="ALA34" s="44"/>
      <c r="ALB34" s="44"/>
      <c r="ALC34" s="44"/>
      <c r="ALD34" s="44"/>
      <c r="ALE34" s="44"/>
      <c r="ALF34" s="44"/>
      <c r="ALG34" s="44"/>
      <c r="ALH34" s="44"/>
      <c r="ALI34" s="44"/>
      <c r="ALJ34" s="44"/>
      <c r="ALK34" s="44"/>
      <c r="ALL34" s="44"/>
      <c r="ALM34" s="44"/>
      <c r="ALN34" s="44"/>
      <c r="ALO34" s="44"/>
      <c r="ALP34" s="44"/>
      <c r="ALQ34" s="44"/>
      <c r="ALR34" s="44"/>
      <c r="ALS34" s="44"/>
      <c r="ALT34" s="44"/>
      <c r="ALU34" s="44"/>
      <c r="ALV34" s="44"/>
      <c r="ALW34" s="44"/>
      <c r="ALX34" s="44"/>
      <c r="ALY34" s="44"/>
      <c r="ALZ34" s="44"/>
      <c r="AMA34" s="44"/>
      <c r="AMB34" s="44"/>
      <c r="AMC34" s="44"/>
      <c r="AMD34" s="44"/>
      <c r="AME34" s="44"/>
      <c r="AMF34" s="44"/>
      <c r="AMG34" s="44"/>
      <c r="AMH34" s="44"/>
      <c r="AMI34" s="44"/>
      <c r="AMJ34" s="44"/>
      <c r="AMK34" s="44"/>
      <c r="AML34" s="44"/>
      <c r="AMM34" s="44"/>
      <c r="AMN34" s="44"/>
      <c r="AMO34" s="44"/>
      <c r="AMP34" s="44"/>
      <c r="AMQ34" s="44"/>
      <c r="AMR34" s="44"/>
      <c r="AMS34" s="44"/>
      <c r="AMT34" s="44"/>
      <c r="AMU34" s="44"/>
      <c r="AMV34" s="44"/>
      <c r="AMW34" s="44"/>
      <c r="AMX34" s="44"/>
      <c r="AMY34" s="44"/>
      <c r="AMZ34" s="44"/>
      <c r="ANA34" s="44"/>
      <c r="ANB34" s="44"/>
      <c r="ANC34" s="44"/>
      <c r="AND34" s="44"/>
      <c r="ANE34" s="44"/>
      <c r="ANF34" s="44"/>
      <c r="ANG34" s="44"/>
      <c r="ANH34" s="44"/>
      <c r="ANI34" s="44"/>
      <c r="ANJ34" s="44"/>
      <c r="ANK34" s="44"/>
      <c r="ANL34" s="44"/>
      <c r="ANM34" s="44"/>
      <c r="ANN34" s="44"/>
      <c r="ANO34" s="44"/>
      <c r="ANP34" s="44"/>
      <c r="ANQ34" s="44"/>
      <c r="ANR34" s="44"/>
      <c r="ANS34" s="44"/>
      <c r="ANT34" s="44"/>
      <c r="ANU34" s="44"/>
      <c r="ANV34" s="44"/>
      <c r="ANW34" s="44"/>
      <c r="ANX34" s="44"/>
      <c r="ANY34" s="44"/>
      <c r="ANZ34" s="44"/>
      <c r="AOA34" s="44"/>
      <c r="AOB34" s="44"/>
      <c r="AOC34" s="44"/>
      <c r="AOD34" s="44"/>
      <c r="AOE34" s="44"/>
      <c r="AOF34" s="44"/>
      <c r="AOG34" s="44"/>
      <c r="AOH34" s="44"/>
      <c r="AOI34" s="44"/>
      <c r="AOJ34" s="44"/>
      <c r="AOK34" s="44"/>
      <c r="AOL34" s="44"/>
      <c r="AOM34" s="44"/>
      <c r="AON34" s="44"/>
      <c r="AOO34" s="44"/>
      <c r="AOP34" s="44"/>
      <c r="AOQ34" s="44"/>
      <c r="AOR34" s="44"/>
      <c r="AOS34" s="44"/>
      <c r="AOT34" s="44"/>
      <c r="AOU34" s="44"/>
      <c r="AOV34" s="44"/>
      <c r="AOW34" s="44"/>
      <c r="AOX34" s="44"/>
      <c r="AOY34" s="44"/>
      <c r="AOZ34" s="44"/>
      <c r="APA34" s="44"/>
      <c r="APB34" s="44"/>
      <c r="APC34" s="44"/>
      <c r="APD34" s="44"/>
      <c r="APE34" s="44"/>
      <c r="APF34" s="44"/>
      <c r="APG34" s="44"/>
      <c r="APH34" s="44"/>
      <c r="API34" s="44"/>
      <c r="APJ34" s="44"/>
      <c r="APK34" s="44"/>
      <c r="APL34" s="44"/>
      <c r="APM34" s="44"/>
      <c r="APN34" s="44"/>
      <c r="APO34" s="44"/>
      <c r="APP34" s="44"/>
      <c r="APQ34" s="44"/>
      <c r="APR34" s="44"/>
      <c r="APS34" s="44"/>
      <c r="APT34" s="44"/>
      <c r="APU34" s="44"/>
      <c r="APV34" s="44"/>
      <c r="APW34" s="44"/>
      <c r="APX34" s="44"/>
      <c r="APY34" s="44"/>
      <c r="APZ34" s="44"/>
      <c r="AQA34" s="44"/>
      <c r="AQB34" s="44"/>
      <c r="AQC34" s="44"/>
      <c r="AQD34" s="44"/>
      <c r="AQE34" s="44"/>
      <c r="AQF34" s="44"/>
      <c r="AQG34" s="44"/>
      <c r="AQH34" s="44"/>
      <c r="AQI34" s="44"/>
      <c r="AQJ34" s="44"/>
      <c r="AQK34" s="44"/>
      <c r="AQL34" s="44"/>
      <c r="AQM34" s="44"/>
      <c r="AQN34" s="44"/>
      <c r="AQO34" s="44"/>
      <c r="AQP34" s="44"/>
      <c r="AQQ34" s="44"/>
      <c r="AQR34" s="44"/>
      <c r="AQS34" s="44"/>
      <c r="AQT34" s="44"/>
      <c r="AQU34" s="44"/>
      <c r="AQV34" s="44"/>
      <c r="AQW34" s="44"/>
      <c r="AQX34" s="44"/>
      <c r="AQY34" s="44"/>
      <c r="AQZ34" s="44"/>
      <c r="ARA34" s="44"/>
      <c r="ARB34" s="44"/>
      <c r="ARC34" s="44"/>
      <c r="ARD34" s="44"/>
      <c r="ARE34" s="44"/>
      <c r="ARF34" s="44"/>
      <c r="ARG34" s="44"/>
      <c r="ARH34" s="44"/>
      <c r="ARI34" s="44"/>
      <c r="ARJ34" s="44"/>
      <c r="ARK34" s="44"/>
      <c r="ARL34" s="44"/>
      <c r="ARM34" s="44"/>
      <c r="ARN34" s="44"/>
      <c r="ARO34" s="44"/>
      <c r="ARP34" s="44"/>
      <c r="ARQ34" s="44"/>
      <c r="ARR34" s="44"/>
      <c r="ARS34" s="44"/>
      <c r="ART34" s="44"/>
      <c r="ARU34" s="44"/>
      <c r="ARV34" s="44"/>
      <c r="ARW34" s="44"/>
      <c r="ARX34" s="44"/>
      <c r="ARY34" s="44"/>
      <c r="ARZ34" s="44"/>
      <c r="ASA34" s="44"/>
      <c r="ASB34" s="44"/>
      <c r="ASC34" s="44"/>
      <c r="ASD34" s="44"/>
      <c r="ASE34" s="44"/>
      <c r="ASF34" s="44"/>
      <c r="ASG34" s="44"/>
      <c r="ASH34" s="44"/>
      <c r="ASI34" s="44"/>
      <c r="ASJ34" s="44"/>
      <c r="ASK34" s="44"/>
      <c r="ASL34" s="44"/>
      <c r="ASM34" s="44"/>
      <c r="ASN34" s="44"/>
      <c r="ASO34" s="44"/>
      <c r="ASP34" s="44"/>
      <c r="ASQ34" s="44"/>
      <c r="ASR34" s="44"/>
      <c r="ASS34" s="44"/>
      <c r="AST34" s="44"/>
      <c r="ASU34" s="44"/>
      <c r="ASV34" s="44"/>
      <c r="ASW34" s="44"/>
      <c r="ASX34" s="44"/>
      <c r="ASY34" s="44"/>
      <c r="ASZ34" s="44"/>
      <c r="ATA34" s="44"/>
      <c r="ATB34" s="44"/>
      <c r="ATC34" s="44"/>
      <c r="ATD34" s="44"/>
      <c r="ATE34" s="44"/>
      <c r="ATF34" s="44"/>
      <c r="ATG34" s="44"/>
      <c r="ATH34" s="44"/>
      <c r="ATI34" s="44"/>
      <c r="ATJ34" s="44"/>
      <c r="ATK34" s="44"/>
      <c r="ATL34" s="44"/>
      <c r="ATM34" s="44"/>
      <c r="ATN34" s="44"/>
      <c r="ATO34" s="44"/>
      <c r="ATP34" s="44"/>
      <c r="ATQ34" s="44"/>
      <c r="ATR34" s="44"/>
      <c r="ATS34" s="44"/>
      <c r="ATT34" s="44"/>
      <c r="ATU34" s="44"/>
      <c r="ATV34" s="44"/>
      <c r="ATW34" s="44"/>
      <c r="ATX34" s="44"/>
      <c r="ATY34" s="44"/>
      <c r="ATZ34" s="44"/>
      <c r="AUA34" s="44"/>
      <c r="AUB34" s="44"/>
      <c r="AUC34" s="44"/>
      <c r="AUD34" s="44"/>
      <c r="AUE34" s="44"/>
      <c r="AUF34" s="44"/>
      <c r="AUG34" s="44"/>
      <c r="AUH34" s="44"/>
      <c r="AUI34" s="44"/>
      <c r="AUJ34" s="44"/>
      <c r="AUK34" s="44"/>
    </row>
    <row r="35" spans="1:1233" x14ac:dyDescent="0.2">
      <c r="A35" s="41" t="s">
        <v>47</v>
      </c>
      <c r="C35" s="41" t="s">
        <v>133</v>
      </c>
      <c r="D35" s="84" t="s">
        <v>81</v>
      </c>
      <c r="E35" s="83">
        <v>43188</v>
      </c>
      <c r="F35" s="51">
        <v>101.669213</v>
      </c>
      <c r="G35" s="51">
        <v>110.624357</v>
      </c>
      <c r="H35" s="51">
        <v>111.692083</v>
      </c>
      <c r="I35" s="51">
        <v>109.403066</v>
      </c>
      <c r="J35" s="51">
        <v>111.52138100000001</v>
      </c>
      <c r="K35" s="51">
        <v>111.516792</v>
      </c>
      <c r="L35" s="51">
        <v>113.571958</v>
      </c>
      <c r="M35" s="51">
        <v>121.692031</v>
      </c>
      <c r="N35" s="51">
        <v>112.44416</v>
      </c>
      <c r="O35" s="51">
        <v>116.616759</v>
      </c>
      <c r="P35" s="51">
        <v>121.054918</v>
      </c>
      <c r="Q35" s="51">
        <v>128.33478099999999</v>
      </c>
      <c r="R35" s="51">
        <v>121.757577</v>
      </c>
      <c r="S35" s="51">
        <v>112.01235200000001</v>
      </c>
      <c r="T35" s="51">
        <v>117.05100899999999</v>
      </c>
      <c r="U35" s="51" t="e">
        <v>#N/A</v>
      </c>
      <c r="V35" s="51" t="e">
        <v>#N/A</v>
      </c>
      <c r="W35" s="51" t="e">
        <v>#N/A</v>
      </c>
      <c r="X35" s="51" t="e">
        <v>#N/A</v>
      </c>
      <c r="Y35" s="51" t="e">
        <v>#N/A</v>
      </c>
      <c r="Z35" s="51" t="e">
        <v>#N/A</v>
      </c>
      <c r="AA35" s="51" t="e">
        <v>#N/A</v>
      </c>
      <c r="AB35" s="51" t="e">
        <v>#N/A</v>
      </c>
      <c r="AC35" s="51" t="e">
        <v>#N/A</v>
      </c>
      <c r="AD35" s="51" t="e">
        <v>#N/A</v>
      </c>
      <c r="AE35" s="51" t="e">
        <v>#N/A</v>
      </c>
      <c r="AF35" s="51" t="e">
        <v>#N/A</v>
      </c>
      <c r="AG35" s="51" t="e">
        <v>#N/A</v>
      </c>
      <c r="AH35" s="51" t="e">
        <v>#N/A</v>
      </c>
      <c r="AI35" s="51" t="e">
        <v>#N/A</v>
      </c>
      <c r="AJ35" s="51" t="e">
        <v>#N/A</v>
      </c>
      <c r="AK35" s="51" t="e">
        <v>#N/A</v>
      </c>
      <c r="AL35" s="51" t="e">
        <v>#N/A</v>
      </c>
      <c r="AM35" s="51" t="e">
        <v>#N/A</v>
      </c>
      <c r="AN35" s="51" t="e">
        <v>#N/A</v>
      </c>
      <c r="AO35" s="51" t="e">
        <v>#N/A</v>
      </c>
      <c r="AP35" s="51" t="e">
        <v>#N/A</v>
      </c>
      <c r="AQ35" s="51" t="e">
        <v>#N/A</v>
      </c>
      <c r="AR35" s="51" t="e">
        <v>#N/A</v>
      </c>
      <c r="AS35" s="51" t="e">
        <v>#N/A</v>
      </c>
      <c r="AT35" s="51" t="e">
        <v>#N/A</v>
      </c>
      <c r="AU35" s="51" t="e">
        <v>#N/A</v>
      </c>
      <c r="AV35" s="51" t="e">
        <v>#N/A</v>
      </c>
      <c r="AW35" s="51" t="e">
        <v>#N/A</v>
      </c>
      <c r="AX35" s="51" t="e">
        <v>#N/A</v>
      </c>
      <c r="AY35" s="51" t="e">
        <v>#N/A</v>
      </c>
      <c r="AZ35" s="51" t="e">
        <v>#N/A</v>
      </c>
      <c r="BA35" s="51" t="e">
        <v>#N/A</v>
      </c>
      <c r="BB35" s="51" t="e">
        <v>#N/A</v>
      </c>
      <c r="BC35" s="51" t="e">
        <v>#N/A</v>
      </c>
      <c r="BD35" s="51" t="e">
        <v>#N/A</v>
      </c>
      <c r="BE35" s="51" t="e">
        <v>#N/A</v>
      </c>
      <c r="BF35" s="51" t="e">
        <v>#N/A</v>
      </c>
      <c r="BG35" s="51" t="e">
        <v>#N/A</v>
      </c>
      <c r="BH35" s="51" t="e">
        <v>#N/A</v>
      </c>
      <c r="BI35" s="51" t="e">
        <v>#N/A</v>
      </c>
      <c r="BJ35" s="51" t="e">
        <v>#N/A</v>
      </c>
      <c r="BK35" s="51" t="e">
        <v>#N/A</v>
      </c>
      <c r="BL35" s="51" t="e">
        <v>#N/A</v>
      </c>
      <c r="BM35" s="51" t="e">
        <v>#N/A</v>
      </c>
      <c r="BN35" s="51" t="e">
        <v>#N/A</v>
      </c>
      <c r="BO35" s="51" t="e">
        <v>#N/A</v>
      </c>
      <c r="BP35" s="51" t="e">
        <v>#N/A</v>
      </c>
      <c r="BQ35" s="51" t="e">
        <v>#N/A</v>
      </c>
      <c r="BR35" s="51" t="e">
        <v>#N/A</v>
      </c>
      <c r="BS35" s="51" t="e">
        <v>#N/A</v>
      </c>
      <c r="BT35" s="51" t="e">
        <v>#N/A</v>
      </c>
      <c r="BU35" s="51" t="e">
        <v>#N/A</v>
      </c>
      <c r="BV35" s="51" t="e">
        <v>#N/A</v>
      </c>
      <c r="BW35" s="51" t="e">
        <v>#N/A</v>
      </c>
      <c r="BX35" s="51" t="e">
        <v>#N/A</v>
      </c>
      <c r="BY35" s="51" t="e">
        <v>#N/A</v>
      </c>
      <c r="BZ35" s="51" t="e">
        <v>#N/A</v>
      </c>
      <c r="CA35" s="51" t="e">
        <v>#N/A</v>
      </c>
      <c r="CB35" s="51" t="e">
        <v>#N/A</v>
      </c>
      <c r="CC35" s="51" t="e">
        <v>#N/A</v>
      </c>
      <c r="CD35" s="51" t="e">
        <v>#N/A</v>
      </c>
      <c r="CE35" s="51" t="e">
        <v>#N/A</v>
      </c>
      <c r="CF35" s="51" t="e">
        <v>#N/A</v>
      </c>
      <c r="CG35" s="51" t="e">
        <v>#N/A</v>
      </c>
      <c r="CH35" s="51" t="e">
        <v>#N/A</v>
      </c>
      <c r="CI35" s="51" t="e">
        <v>#N/A</v>
      </c>
      <c r="CJ35" s="51" t="e">
        <v>#N/A</v>
      </c>
      <c r="CK35" s="51" t="e">
        <v>#N/A</v>
      </c>
      <c r="CL35" s="51" t="e">
        <v>#N/A</v>
      </c>
      <c r="CM35" s="51" t="e">
        <v>#N/A</v>
      </c>
      <c r="CN35" s="51" t="e">
        <v>#N/A</v>
      </c>
      <c r="CO35" s="51" t="e">
        <v>#N/A</v>
      </c>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c r="UF35" s="51"/>
      <c r="UG35" s="51"/>
      <c r="UH35" s="51"/>
      <c r="UI35" s="51"/>
      <c r="UJ35" s="51"/>
      <c r="UK35" s="51"/>
      <c r="UL35" s="51"/>
      <c r="UM35" s="51"/>
      <c r="UN35" s="51"/>
      <c r="UO35" s="51"/>
      <c r="UP35" s="51"/>
      <c r="UQ35" s="51"/>
      <c r="UR35" s="51"/>
      <c r="US35" s="51"/>
      <c r="UT35" s="51"/>
      <c r="UU35" s="51"/>
      <c r="UV35" s="51"/>
      <c r="UW35" s="51"/>
      <c r="UX35" s="51"/>
      <c r="UY35" s="51"/>
      <c r="UZ35" s="51"/>
      <c r="VA35" s="51"/>
      <c r="VB35" s="51"/>
      <c r="VC35" s="51"/>
      <c r="VD35" s="51"/>
      <c r="VE35" s="51"/>
      <c r="VF35" s="51"/>
      <c r="VG35" s="51"/>
      <c r="VH35" s="51"/>
      <c r="VI35" s="51"/>
      <c r="VJ35" s="51"/>
      <c r="VK35" s="51"/>
      <c r="VL35" s="51"/>
      <c r="VM35" s="51"/>
      <c r="VN35" s="51"/>
      <c r="VO35" s="51"/>
      <c r="VP35" s="51"/>
      <c r="VQ35" s="51"/>
      <c r="VR35" s="51"/>
      <c r="VS35" s="51"/>
      <c r="VT35" s="51"/>
      <c r="VU35" s="51"/>
      <c r="VV35" s="51"/>
      <c r="VW35" s="51"/>
      <c r="VX35" s="51"/>
      <c r="VY35" s="51"/>
      <c r="VZ35" s="51"/>
      <c r="WA35" s="51"/>
      <c r="WB35" s="51"/>
      <c r="WC35" s="51"/>
      <c r="WD35" s="51"/>
      <c r="WE35" s="51"/>
      <c r="WF35" s="51"/>
      <c r="WG35" s="51"/>
      <c r="WH35" s="51"/>
      <c r="WI35" s="51"/>
      <c r="WJ35" s="51"/>
      <c r="WK35" s="51"/>
      <c r="WL35" s="51"/>
      <c r="WM35" s="51"/>
      <c r="WN35" s="51"/>
      <c r="WO35" s="51"/>
      <c r="WP35" s="51"/>
      <c r="WQ35" s="51"/>
      <c r="WR35" s="51"/>
      <c r="WS35" s="51"/>
      <c r="WT35" s="51"/>
      <c r="WU35" s="51"/>
      <c r="WV35" s="51"/>
      <c r="WW35" s="51"/>
      <c r="WX35" s="51"/>
      <c r="WY35" s="51"/>
      <c r="WZ35" s="51"/>
      <c r="XA35" s="51"/>
      <c r="XB35" s="51"/>
      <c r="XC35" s="51"/>
      <c r="XD35" s="51"/>
      <c r="XE35" s="51"/>
      <c r="XF35" s="51"/>
      <c r="XG35" s="51"/>
      <c r="XH35" s="51"/>
      <c r="XI35" s="51"/>
      <c r="XJ35" s="51"/>
      <c r="XK35" s="51"/>
      <c r="XL35" s="51"/>
      <c r="XM35" s="51"/>
      <c r="XN35" s="51"/>
      <c r="XO35" s="51"/>
      <c r="XP35" s="51"/>
      <c r="XQ35" s="51"/>
      <c r="XR35" s="51"/>
      <c r="XS35" s="51"/>
      <c r="XT35" s="51"/>
      <c r="XU35" s="51"/>
      <c r="XV35" s="51"/>
      <c r="XW35" s="51"/>
      <c r="XX35" s="51"/>
      <c r="XY35" s="51"/>
      <c r="XZ35" s="51"/>
      <c r="YA35" s="51"/>
      <c r="YB35" s="51"/>
      <c r="YC35" s="51"/>
      <c r="YD35" s="51"/>
      <c r="YE35" s="51"/>
      <c r="YF35" s="51"/>
      <c r="YG35" s="51"/>
      <c r="YH35" s="51"/>
      <c r="YI35" s="51"/>
      <c r="YJ35" s="51"/>
      <c r="YK35" s="51"/>
      <c r="YL35" s="51"/>
      <c r="YM35" s="51"/>
      <c r="YN35" s="51"/>
      <c r="YO35" s="51"/>
      <c r="YP35" s="51"/>
      <c r="YQ35" s="51"/>
      <c r="YR35" s="51"/>
      <c r="YS35" s="51"/>
      <c r="YT35" s="51"/>
      <c r="YU35" s="51"/>
      <c r="YV35" s="51"/>
      <c r="YW35" s="51"/>
      <c r="YX35" s="51"/>
      <c r="YY35" s="51"/>
      <c r="YZ35" s="51"/>
      <c r="ZA35" s="51"/>
      <c r="ZB35" s="51"/>
      <c r="ZC35" s="51"/>
      <c r="ZD35" s="51"/>
      <c r="ZE35" s="51"/>
      <c r="ZF35" s="51"/>
      <c r="ZG35" s="51"/>
      <c r="ZH35" s="51"/>
      <c r="ZI35" s="51"/>
      <c r="ZJ35" s="51"/>
      <c r="ZK35" s="51"/>
      <c r="ZL35" s="51"/>
      <c r="ZM35" s="51"/>
      <c r="ZN35" s="51"/>
      <c r="ZO35" s="51"/>
      <c r="ZP35" s="51"/>
      <c r="ZQ35" s="51"/>
      <c r="ZR35" s="51"/>
      <c r="ZS35" s="51"/>
      <c r="ZT35" s="51"/>
      <c r="ZU35" s="51"/>
      <c r="ZV35" s="51"/>
      <c r="ZW35" s="51"/>
      <c r="ZX35" s="51"/>
      <c r="ZY35" s="51"/>
      <c r="ZZ35" s="51"/>
      <c r="AAA35" s="51"/>
      <c r="AAB35" s="51"/>
      <c r="AAC35" s="51"/>
      <c r="AAD35" s="51"/>
      <c r="AAE35" s="51"/>
      <c r="AAF35" s="51"/>
      <c r="AAG35" s="51"/>
      <c r="AAH35" s="51"/>
      <c r="AAI35" s="51"/>
      <c r="AAJ35" s="51"/>
      <c r="AAK35" s="51"/>
      <c r="AAL35" s="51"/>
      <c r="AAM35" s="51"/>
      <c r="AAN35" s="51"/>
      <c r="AAO35" s="51"/>
      <c r="AAP35" s="51"/>
      <c r="AAQ35" s="51"/>
      <c r="AAR35" s="51"/>
      <c r="AAS35" s="51"/>
      <c r="AAT35" s="51"/>
      <c r="AAU35" s="51"/>
      <c r="AAV35" s="51"/>
      <c r="AAW35" s="51"/>
      <c r="AAX35" s="51"/>
      <c r="AAY35" s="51"/>
      <c r="AAZ35" s="51"/>
      <c r="ABA35" s="51"/>
      <c r="ABB35" s="51"/>
      <c r="ABC35" s="51"/>
      <c r="ABD35" s="51"/>
      <c r="ABE35" s="51"/>
      <c r="ABF35" s="51"/>
      <c r="ABG35" s="51"/>
      <c r="ABH35" s="51"/>
      <c r="ABI35" s="51"/>
      <c r="ABJ35" s="51"/>
      <c r="ABK35" s="51"/>
      <c r="ABL35" s="51"/>
      <c r="ABM35" s="51"/>
      <c r="ABN35" s="51"/>
      <c r="ABO35" s="51"/>
      <c r="ABP35" s="51"/>
      <c r="ABQ35" s="51"/>
      <c r="ABR35" s="51"/>
      <c r="ABS35" s="51"/>
      <c r="ABT35" s="51"/>
      <c r="ABU35" s="51"/>
      <c r="ABV35" s="51"/>
      <c r="ABW35" s="51"/>
      <c r="ABX35" s="51"/>
      <c r="ABY35" s="51"/>
      <c r="ABZ35" s="51"/>
      <c r="ACA35" s="51"/>
      <c r="ACB35" s="51"/>
      <c r="ACC35" s="51"/>
      <c r="ACD35" s="51"/>
      <c r="ACE35" s="51"/>
      <c r="ACF35" s="51"/>
      <c r="ACG35" s="51"/>
      <c r="ACH35" s="51"/>
      <c r="ACI35" s="51"/>
      <c r="ACJ35" s="51"/>
      <c r="ACK35" s="51"/>
      <c r="ACL35" s="51"/>
      <c r="ACM35" s="51"/>
      <c r="ACN35" s="51"/>
      <c r="ACO35" s="51"/>
      <c r="ACP35" s="51"/>
      <c r="ACQ35" s="51"/>
      <c r="ACR35" s="51"/>
      <c r="ACS35" s="51"/>
      <c r="ACT35" s="51"/>
      <c r="ACU35" s="51"/>
      <c r="ACV35" s="51"/>
      <c r="ACW35" s="51"/>
      <c r="ACX35" s="51"/>
      <c r="ACY35" s="51"/>
      <c r="ACZ35" s="51"/>
      <c r="ADA35" s="51"/>
      <c r="ADB35" s="51"/>
      <c r="ADC35" s="51"/>
      <c r="ADD35" s="51"/>
      <c r="ADE35" s="51"/>
      <c r="ADF35" s="51"/>
      <c r="ADG35" s="51"/>
      <c r="ADH35" s="51"/>
      <c r="ADI35" s="51"/>
      <c r="ADJ35" s="51"/>
      <c r="ADK35" s="51"/>
      <c r="ADL35" s="51"/>
      <c r="ADM35" s="51"/>
      <c r="ADN35" s="51"/>
      <c r="ADO35" s="51"/>
      <c r="ADP35" s="51"/>
      <c r="ADQ35" s="51"/>
      <c r="ADR35" s="51"/>
      <c r="ADS35" s="51"/>
      <c r="ADT35" s="51"/>
      <c r="ADU35" s="51"/>
      <c r="ADV35" s="51"/>
      <c r="ADW35" s="51"/>
      <c r="ADX35" s="51"/>
      <c r="ADY35" s="51"/>
      <c r="ADZ35" s="51"/>
      <c r="AEA35" s="51"/>
      <c r="AEB35" s="51"/>
      <c r="AEC35" s="51"/>
      <c r="AED35" s="51"/>
      <c r="AEE35" s="51"/>
      <c r="AEF35" s="51"/>
      <c r="AEG35" s="51"/>
      <c r="AEH35" s="51"/>
      <c r="AEI35" s="51"/>
      <c r="AEJ35" s="51"/>
      <c r="AEK35" s="51"/>
      <c r="AEL35" s="51"/>
      <c r="AEM35" s="51"/>
      <c r="AEN35" s="51"/>
      <c r="AEO35" s="51"/>
      <c r="AEP35" s="51"/>
      <c r="AEQ35" s="51"/>
      <c r="AER35" s="51"/>
      <c r="AES35" s="51"/>
      <c r="AET35" s="51"/>
      <c r="AEU35" s="51"/>
      <c r="AEV35" s="51"/>
      <c r="AEW35" s="51"/>
      <c r="AEX35" s="51"/>
      <c r="AEY35" s="51"/>
      <c r="AEZ35" s="51"/>
      <c r="AFA35" s="51"/>
      <c r="AFB35" s="51"/>
      <c r="AFC35" s="51"/>
      <c r="AFD35" s="51"/>
      <c r="AFE35" s="51"/>
      <c r="AFF35" s="51"/>
      <c r="AFG35" s="51"/>
      <c r="AFH35" s="51"/>
      <c r="AFI35" s="51"/>
      <c r="AFJ35" s="51"/>
      <c r="AFK35" s="51"/>
      <c r="AFL35" s="51"/>
      <c r="AFM35" s="51"/>
      <c r="AFN35" s="51"/>
      <c r="AFO35" s="51"/>
      <c r="AFP35" s="51"/>
      <c r="AFQ35" s="51"/>
      <c r="AFR35" s="51"/>
      <c r="AFS35" s="51"/>
      <c r="AFT35" s="51"/>
      <c r="AFU35" s="51"/>
      <c r="AFV35" s="51"/>
      <c r="AFW35" s="51"/>
      <c r="AFX35" s="51"/>
      <c r="AFY35" s="51"/>
      <c r="AFZ35" s="51"/>
      <c r="AGA35" s="51"/>
      <c r="AGB35" s="51"/>
      <c r="AGC35" s="51"/>
      <c r="AGD35" s="51"/>
      <c r="AGE35" s="51"/>
      <c r="AGF35" s="51"/>
      <c r="AGG35" s="51"/>
      <c r="AGH35" s="51"/>
      <c r="AGI35" s="51"/>
      <c r="AGJ35" s="51"/>
      <c r="AGK35" s="51"/>
      <c r="AGL35" s="51"/>
      <c r="AGM35" s="51"/>
      <c r="AGN35" s="51"/>
      <c r="AGO35" s="51"/>
      <c r="AGP35" s="51"/>
      <c r="AGQ35" s="51"/>
      <c r="AGR35" s="51"/>
      <c r="AGS35" s="51"/>
      <c r="AGT35" s="51"/>
      <c r="AGU35" s="51"/>
      <c r="AGV35" s="51"/>
      <c r="AGW35" s="51"/>
      <c r="AGX35" s="51"/>
      <c r="AGY35" s="51"/>
      <c r="AGZ35" s="51"/>
      <c r="AHA35" s="51"/>
      <c r="AHB35" s="51"/>
      <c r="AHC35" s="51"/>
      <c r="AHD35" s="51"/>
      <c r="AHE35" s="51"/>
      <c r="AHF35" s="51"/>
      <c r="AHG35" s="51"/>
      <c r="AHH35" s="51"/>
      <c r="AHI35" s="51"/>
      <c r="AHJ35" s="51"/>
      <c r="AHK35" s="51"/>
      <c r="AHL35" s="51"/>
      <c r="AHM35" s="51"/>
      <c r="AHN35" s="51"/>
      <c r="AHO35" s="51"/>
      <c r="AHP35" s="51"/>
      <c r="AHQ35" s="51"/>
      <c r="AHR35" s="51"/>
      <c r="AHS35" s="51"/>
      <c r="AHT35" s="51"/>
      <c r="AHU35" s="51"/>
      <c r="AHV35" s="51"/>
      <c r="AHW35" s="51"/>
      <c r="AHX35" s="51"/>
      <c r="AHY35" s="51"/>
      <c r="AHZ35" s="51"/>
      <c r="AIA35" s="51"/>
      <c r="AIB35" s="51"/>
      <c r="AIC35" s="51"/>
      <c r="AID35" s="51"/>
      <c r="AIE35" s="51"/>
      <c r="AIF35" s="51"/>
      <c r="AIG35" s="51"/>
      <c r="AIH35" s="51"/>
      <c r="AII35" s="51"/>
      <c r="AIJ35" s="51"/>
      <c r="AIK35" s="51"/>
      <c r="AIL35" s="51"/>
      <c r="AIM35" s="51"/>
      <c r="AIN35" s="51"/>
      <c r="AIO35" s="51"/>
      <c r="AIP35" s="51"/>
      <c r="AIQ35" s="51"/>
      <c r="AIR35" s="51"/>
      <c r="AIS35" s="51"/>
      <c r="AIT35" s="51"/>
      <c r="AIU35" s="51"/>
      <c r="AIV35" s="51"/>
      <c r="AIW35" s="51"/>
      <c r="AIX35" s="51"/>
      <c r="AIY35" s="51"/>
      <c r="AIZ35" s="51"/>
      <c r="AJA35" s="51"/>
      <c r="AJB35" s="51"/>
      <c r="AJC35" s="51"/>
      <c r="AJD35" s="51"/>
      <c r="AJE35" s="51"/>
      <c r="AJF35" s="51"/>
      <c r="AJG35" s="51"/>
      <c r="AJH35" s="51"/>
      <c r="AJI35" s="51"/>
      <c r="AJJ35" s="51"/>
      <c r="AJK35" s="51"/>
      <c r="AJL35" s="51"/>
      <c r="AJM35" s="51"/>
      <c r="AJN35" s="51"/>
      <c r="AJO35" s="51"/>
      <c r="AJP35" s="51"/>
      <c r="AJQ35" s="51"/>
      <c r="AJR35" s="51"/>
      <c r="AJS35" s="51"/>
      <c r="AJT35" s="51"/>
      <c r="AJU35" s="51"/>
      <c r="AJV35" s="51"/>
      <c r="AJW35" s="51"/>
      <c r="AJX35" s="51"/>
      <c r="AJY35" s="51"/>
      <c r="AJZ35" s="51"/>
      <c r="AKA35" s="51"/>
      <c r="AKB35" s="51"/>
      <c r="AKC35" s="51"/>
      <c r="AKD35" s="51"/>
      <c r="AKE35" s="51"/>
      <c r="AKF35" s="51"/>
      <c r="AKG35" s="51"/>
      <c r="AKH35" s="51"/>
      <c r="AKI35" s="51"/>
      <c r="AKJ35" s="51"/>
      <c r="AKK35" s="51"/>
      <c r="AKL35" s="51"/>
      <c r="AKM35" s="51"/>
      <c r="AKN35" s="51"/>
      <c r="AKO35" s="51"/>
      <c r="AKP35" s="51"/>
      <c r="AKQ35" s="51"/>
      <c r="AKR35" s="51"/>
      <c r="AKS35" s="51"/>
      <c r="AKT35" s="51"/>
      <c r="AKU35" s="51"/>
      <c r="AKV35" s="51"/>
      <c r="AKW35" s="51"/>
      <c r="AKX35" s="51"/>
      <c r="AKY35" s="51"/>
      <c r="AKZ35" s="51"/>
      <c r="ALA35" s="51"/>
      <c r="ALB35" s="51"/>
      <c r="ALC35" s="51"/>
      <c r="ALD35" s="51"/>
      <c r="ALE35" s="51"/>
      <c r="ALF35" s="51"/>
      <c r="ALG35" s="51"/>
      <c r="ALH35" s="51"/>
      <c r="ALI35" s="51"/>
      <c r="ALJ35" s="51"/>
      <c r="ALK35" s="51"/>
      <c r="ALL35" s="51"/>
      <c r="ALM35" s="51"/>
      <c r="ALN35" s="51"/>
      <c r="ALO35" s="51"/>
      <c r="ALP35" s="51"/>
      <c r="ALQ35" s="51"/>
      <c r="ALR35" s="51"/>
      <c r="ALS35" s="51"/>
      <c r="ALT35" s="51"/>
      <c r="ALU35" s="51"/>
      <c r="ALV35" s="51"/>
      <c r="ALW35" s="51"/>
      <c r="ALX35" s="51"/>
      <c r="ALY35" s="51"/>
      <c r="ALZ35" s="51"/>
      <c r="AMA35" s="51"/>
      <c r="AMB35" s="51"/>
      <c r="AMC35" s="51"/>
      <c r="AMD35" s="51"/>
      <c r="AME35" s="51"/>
      <c r="AMF35" s="51"/>
      <c r="AMG35" s="51"/>
      <c r="AMH35" s="51"/>
      <c r="AMI35" s="51"/>
      <c r="AMJ35" s="51"/>
      <c r="AMK35" s="51"/>
      <c r="AML35" s="51"/>
      <c r="AMM35" s="51"/>
      <c r="AMN35" s="51"/>
      <c r="AMO35" s="51"/>
      <c r="AMP35" s="51"/>
      <c r="AMQ35" s="51"/>
      <c r="AMR35" s="51"/>
      <c r="AMS35" s="51"/>
      <c r="AMT35" s="51"/>
      <c r="AMU35" s="51"/>
      <c r="AMV35" s="51"/>
      <c r="AMW35" s="51"/>
      <c r="AMX35" s="51"/>
      <c r="AMY35" s="51"/>
      <c r="AMZ35" s="51"/>
      <c r="ANA35" s="51"/>
      <c r="ANB35" s="51"/>
      <c r="ANC35" s="51"/>
      <c r="AND35" s="51"/>
      <c r="ANE35" s="51"/>
      <c r="ANF35" s="51"/>
      <c r="ANG35" s="51"/>
      <c r="ANH35" s="51"/>
      <c r="ANI35" s="51"/>
      <c r="ANJ35" s="51"/>
      <c r="ANK35" s="51"/>
      <c r="ANL35" s="51"/>
      <c r="ANM35" s="51"/>
      <c r="ANN35" s="51"/>
      <c r="ANO35" s="51"/>
      <c r="ANP35" s="51"/>
      <c r="ANQ35" s="51"/>
      <c r="ANR35" s="51"/>
      <c r="ANS35" s="51"/>
      <c r="ANT35" s="51"/>
      <c r="ANU35" s="51"/>
      <c r="ANV35" s="51"/>
      <c r="ANW35" s="51"/>
      <c r="ANX35" s="51"/>
      <c r="ANY35" s="51"/>
      <c r="ANZ35" s="51"/>
      <c r="AOA35" s="51"/>
      <c r="AOB35" s="51"/>
      <c r="AOC35" s="51"/>
      <c r="AOD35" s="51"/>
      <c r="AOE35" s="51"/>
      <c r="AOF35" s="51"/>
      <c r="AOG35" s="51"/>
      <c r="AOH35" s="51"/>
      <c r="AOI35" s="51"/>
      <c r="AOJ35" s="51"/>
      <c r="AOK35" s="51"/>
      <c r="AOL35" s="51"/>
      <c r="AOM35" s="51"/>
      <c r="AON35" s="51"/>
      <c r="AOO35" s="51"/>
      <c r="AOP35" s="51"/>
      <c r="AOQ35" s="51"/>
      <c r="AOR35" s="51"/>
      <c r="AOS35" s="51"/>
      <c r="AOT35" s="51"/>
      <c r="AOU35" s="51"/>
      <c r="AOV35" s="51"/>
      <c r="AOW35" s="51"/>
      <c r="AOX35" s="51"/>
      <c r="AOY35" s="51"/>
      <c r="AOZ35" s="51"/>
      <c r="APA35" s="51"/>
      <c r="APB35" s="51"/>
      <c r="APC35" s="51"/>
      <c r="APD35" s="51"/>
      <c r="APE35" s="51"/>
      <c r="APF35" s="51"/>
      <c r="APG35" s="51"/>
      <c r="APH35" s="51"/>
      <c r="API35" s="51"/>
      <c r="APJ35" s="51"/>
      <c r="APK35" s="51"/>
      <c r="APL35" s="51"/>
      <c r="APM35" s="51"/>
      <c r="APN35" s="51"/>
      <c r="APO35" s="51"/>
      <c r="APP35" s="51"/>
      <c r="APQ35" s="51"/>
      <c r="APR35" s="51"/>
      <c r="APS35" s="51"/>
      <c r="APT35" s="51"/>
      <c r="APU35" s="51"/>
      <c r="APV35" s="51"/>
      <c r="APW35" s="51"/>
      <c r="APX35" s="51"/>
      <c r="APY35" s="51"/>
      <c r="APZ35" s="51"/>
      <c r="AQA35" s="51"/>
      <c r="AQB35" s="51"/>
      <c r="AQC35" s="51"/>
      <c r="AQD35" s="51"/>
      <c r="AQE35" s="51"/>
      <c r="AQF35" s="51"/>
      <c r="AQG35" s="51"/>
      <c r="AQH35" s="51"/>
      <c r="AQI35" s="51"/>
      <c r="AQJ35" s="51"/>
      <c r="AQK35" s="51"/>
      <c r="AQL35" s="51"/>
      <c r="AQM35" s="51"/>
      <c r="AQN35" s="51"/>
      <c r="AQO35" s="51"/>
      <c r="AQP35" s="51"/>
      <c r="AQQ35" s="51"/>
      <c r="AQR35" s="51"/>
      <c r="AQS35" s="51"/>
      <c r="AQT35" s="51"/>
      <c r="AQU35" s="51"/>
      <c r="AQV35" s="51"/>
      <c r="AQW35" s="51"/>
      <c r="AQX35" s="51"/>
      <c r="AQY35" s="51"/>
      <c r="AQZ35" s="51"/>
      <c r="ARA35" s="51"/>
      <c r="ARB35" s="51"/>
      <c r="ARC35" s="51"/>
      <c r="ARD35" s="51"/>
      <c r="ARE35" s="51"/>
      <c r="ARF35" s="51"/>
      <c r="ARG35" s="51"/>
      <c r="ARH35" s="51"/>
      <c r="ARI35" s="51"/>
      <c r="ARJ35" s="51"/>
      <c r="ARK35" s="51"/>
      <c r="ARL35" s="51"/>
      <c r="ARM35" s="51"/>
      <c r="ARN35" s="51"/>
      <c r="ARO35" s="51"/>
      <c r="ARP35" s="51"/>
      <c r="ARQ35" s="51"/>
      <c r="ARR35" s="51"/>
      <c r="ARS35" s="51"/>
      <c r="ART35" s="51"/>
      <c r="ARU35" s="51"/>
      <c r="ARV35" s="51"/>
      <c r="ARW35" s="51"/>
      <c r="ARX35" s="51"/>
      <c r="ARY35" s="51"/>
      <c r="ARZ35" s="51"/>
      <c r="ASA35" s="51"/>
      <c r="ASB35" s="51"/>
      <c r="ASC35" s="51"/>
      <c r="ASD35" s="51"/>
      <c r="ASE35" s="51"/>
      <c r="ASF35" s="51"/>
      <c r="ASG35" s="51"/>
      <c r="ASH35" s="51"/>
      <c r="ASI35" s="51"/>
      <c r="ASJ35" s="51"/>
      <c r="ASK35" s="51"/>
      <c r="ASL35" s="51"/>
      <c r="ASM35" s="51"/>
      <c r="ASN35" s="51"/>
      <c r="ASO35" s="51"/>
      <c r="ASP35" s="51"/>
      <c r="ASQ35" s="51"/>
      <c r="ASR35" s="51"/>
      <c r="ASS35" s="51"/>
      <c r="AST35" s="51"/>
      <c r="ASU35" s="51"/>
      <c r="ASV35" s="51"/>
      <c r="ASW35" s="51"/>
      <c r="ASX35" s="51"/>
      <c r="ASY35" s="51"/>
      <c r="ASZ35" s="51"/>
      <c r="ATA35" s="51"/>
      <c r="ATB35" s="51"/>
      <c r="ATC35" s="51"/>
      <c r="ATD35" s="51"/>
      <c r="ATE35" s="51"/>
      <c r="ATF35" s="51"/>
      <c r="ATG35" s="51"/>
      <c r="ATH35" s="51"/>
      <c r="ATI35" s="51"/>
      <c r="ATJ35" s="51"/>
      <c r="ATK35" s="51"/>
      <c r="ATL35" s="51"/>
      <c r="ATM35" s="51"/>
      <c r="ATN35" s="51"/>
      <c r="ATO35" s="51"/>
      <c r="ATP35" s="51"/>
      <c r="ATQ35" s="51"/>
      <c r="ATR35" s="51"/>
      <c r="ATS35" s="51"/>
      <c r="ATT35" s="51"/>
      <c r="ATU35" s="51"/>
      <c r="ATV35" s="51"/>
      <c r="ATW35" s="51"/>
      <c r="ATX35" s="51"/>
      <c r="ATY35" s="51"/>
      <c r="ATZ35" s="51"/>
      <c r="AUA35" s="51"/>
      <c r="AUB35" s="51"/>
      <c r="AUC35" s="51"/>
      <c r="AUD35" s="51"/>
      <c r="AUE35" s="51"/>
      <c r="AUF35" s="51"/>
      <c r="AUG35" s="51"/>
      <c r="AUH35" s="51"/>
      <c r="AUI35" s="51"/>
      <c r="AUJ35" s="51"/>
      <c r="AUK35" s="51"/>
    </row>
    <row r="36" spans="1:1233" x14ac:dyDescent="0.2">
      <c r="A36" s="41" t="s">
        <v>134</v>
      </c>
      <c r="C36" s="41" t="s">
        <v>51</v>
      </c>
      <c r="D36" s="84" t="s">
        <v>81</v>
      </c>
      <c r="E36" s="83">
        <v>45433</v>
      </c>
      <c r="F36" s="45">
        <v>426</v>
      </c>
      <c r="G36" s="45">
        <v>508</v>
      </c>
      <c r="H36" s="45">
        <v>1145</v>
      </c>
      <c r="I36" s="45">
        <v>1099</v>
      </c>
      <c r="J36" s="45">
        <v>957</v>
      </c>
      <c r="K36" s="45">
        <v>1390</v>
      </c>
      <c r="L36" s="45">
        <v>1146</v>
      </c>
      <c r="M36" s="45">
        <v>809</v>
      </c>
      <c r="N36" s="45">
        <v>914</v>
      </c>
      <c r="O36" s="45">
        <v>953</v>
      </c>
      <c r="P36" s="45">
        <v>1504</v>
      </c>
      <c r="Q36" s="45">
        <v>683</v>
      </c>
      <c r="R36" s="45">
        <v>651</v>
      </c>
      <c r="S36" s="45">
        <v>578</v>
      </c>
      <c r="T36" s="45">
        <v>831</v>
      </c>
      <c r="U36" s="45">
        <v>1203</v>
      </c>
      <c r="V36" s="45">
        <v>1649</v>
      </c>
      <c r="W36" s="45">
        <v>1067</v>
      </c>
      <c r="X36" s="45">
        <v>1010</v>
      </c>
      <c r="Y36" s="45">
        <v>1096</v>
      </c>
      <c r="Z36" s="45">
        <v>834</v>
      </c>
      <c r="AA36" s="45">
        <v>686</v>
      </c>
      <c r="AB36" s="45">
        <v>836</v>
      </c>
      <c r="AC36" s="45">
        <v>530</v>
      </c>
      <c r="AD36" s="45">
        <v>700</v>
      </c>
      <c r="AE36" s="45">
        <v>602</v>
      </c>
      <c r="AF36" s="45">
        <v>520</v>
      </c>
      <c r="AG36" s="45">
        <v>955</v>
      </c>
      <c r="AH36" s="45">
        <v>812</v>
      </c>
      <c r="AI36" s="45">
        <v>1111</v>
      </c>
      <c r="AJ36" s="45">
        <v>691</v>
      </c>
      <c r="AK36" s="45">
        <v>1051</v>
      </c>
      <c r="AL36" s="45">
        <v>1565</v>
      </c>
      <c r="AM36" s="45">
        <v>818</v>
      </c>
      <c r="AN36" s="45">
        <v>954</v>
      </c>
      <c r="AO36" s="45">
        <v>2130</v>
      </c>
      <c r="AP36" s="45">
        <v>642</v>
      </c>
      <c r="AQ36" s="45">
        <v>646</v>
      </c>
      <c r="AR36" s="45">
        <v>944</v>
      </c>
      <c r="AS36" s="45">
        <v>575</v>
      </c>
      <c r="AT36" s="45">
        <v>721</v>
      </c>
      <c r="AU36" s="45">
        <v>425</v>
      </c>
      <c r="AV36" s="45">
        <v>737</v>
      </c>
      <c r="AW36" s="45">
        <v>736</v>
      </c>
      <c r="AX36" s="45">
        <v>1035</v>
      </c>
      <c r="AY36" s="45">
        <v>982</v>
      </c>
      <c r="AZ36" s="45">
        <v>952</v>
      </c>
      <c r="BA36" s="45">
        <v>840</v>
      </c>
      <c r="BB36" s="45">
        <v>1122</v>
      </c>
      <c r="BC36" s="45">
        <v>642</v>
      </c>
      <c r="BD36" s="45">
        <v>1058</v>
      </c>
      <c r="BE36" s="45">
        <v>1299</v>
      </c>
      <c r="BF36" s="45">
        <v>1581</v>
      </c>
      <c r="BG36" s="45">
        <v>1173</v>
      </c>
      <c r="BH36" s="45">
        <v>1404</v>
      </c>
      <c r="BI36" s="45">
        <v>1110</v>
      </c>
      <c r="BJ36" s="45">
        <v>1026</v>
      </c>
      <c r="BK36" s="45">
        <v>1255</v>
      </c>
      <c r="BL36" s="45">
        <v>2192</v>
      </c>
      <c r="BM36" s="45">
        <v>1155</v>
      </c>
      <c r="BN36" s="45">
        <v>561</v>
      </c>
      <c r="BO36" s="45">
        <v>1159</v>
      </c>
      <c r="BP36" s="45">
        <v>1242</v>
      </c>
      <c r="BQ36" s="45">
        <v>1511</v>
      </c>
      <c r="BR36" s="45">
        <v>1769</v>
      </c>
      <c r="BS36" s="45">
        <v>1883</v>
      </c>
      <c r="BT36" s="45">
        <v>1879</v>
      </c>
      <c r="BU36" s="45">
        <v>1182</v>
      </c>
      <c r="BV36" s="45">
        <v>1679</v>
      </c>
      <c r="BW36" s="45">
        <v>1688</v>
      </c>
      <c r="BX36" s="45">
        <v>1673</v>
      </c>
      <c r="BY36" s="45">
        <v>1080</v>
      </c>
      <c r="BZ36" s="45">
        <v>1295</v>
      </c>
      <c r="CA36" s="45">
        <v>1238</v>
      </c>
      <c r="CB36" s="45">
        <v>1094</v>
      </c>
      <c r="CC36" s="45">
        <v>1164</v>
      </c>
      <c r="CD36" s="45">
        <v>2076</v>
      </c>
      <c r="CE36" s="45">
        <v>1239</v>
      </c>
      <c r="CF36" s="45">
        <v>1621</v>
      </c>
      <c r="CG36" s="45">
        <v>1680</v>
      </c>
      <c r="CH36" s="45">
        <v>2734</v>
      </c>
      <c r="CI36" s="45">
        <v>2137</v>
      </c>
      <c r="CJ36" s="45">
        <v>1808</v>
      </c>
      <c r="CK36" s="45">
        <v>1493</v>
      </c>
      <c r="CL36" s="45">
        <v>1951</v>
      </c>
      <c r="CM36" s="45">
        <v>1674</v>
      </c>
      <c r="CN36" s="45">
        <v>1760</v>
      </c>
      <c r="CO36" s="45">
        <v>1831</v>
      </c>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row>
    <row r="37" spans="1:1233" x14ac:dyDescent="0.2">
      <c r="A37" s="41" t="s">
        <v>135</v>
      </c>
      <c r="C37" s="41" t="s">
        <v>136</v>
      </c>
      <c r="D37" s="84" t="s">
        <v>81</v>
      </c>
      <c r="E37" s="83">
        <v>45422</v>
      </c>
      <c r="F37" s="45">
        <v>391</v>
      </c>
      <c r="G37" s="45">
        <v>426</v>
      </c>
      <c r="H37" s="45">
        <v>504</v>
      </c>
      <c r="I37" s="45">
        <v>407</v>
      </c>
      <c r="J37" s="45">
        <v>460</v>
      </c>
      <c r="K37" s="45">
        <v>435</v>
      </c>
      <c r="L37" s="45">
        <v>328</v>
      </c>
      <c r="M37" s="45">
        <v>450</v>
      </c>
      <c r="N37" s="45">
        <v>404</v>
      </c>
      <c r="O37" s="45">
        <v>450</v>
      </c>
      <c r="P37" s="45">
        <v>403</v>
      </c>
      <c r="Q37" s="45">
        <v>350</v>
      </c>
      <c r="R37" s="45">
        <v>383</v>
      </c>
      <c r="S37" s="45">
        <v>384</v>
      </c>
      <c r="T37" s="45">
        <v>429</v>
      </c>
      <c r="U37" s="45">
        <v>405</v>
      </c>
      <c r="V37" s="45">
        <v>452</v>
      </c>
      <c r="W37" s="45">
        <v>445</v>
      </c>
      <c r="X37" s="45">
        <v>427</v>
      </c>
      <c r="Y37" s="45">
        <v>423</v>
      </c>
      <c r="Z37" s="45">
        <v>348</v>
      </c>
      <c r="AA37" s="45">
        <v>447</v>
      </c>
      <c r="AB37" s="45">
        <v>440</v>
      </c>
      <c r="AC37" s="45">
        <v>342</v>
      </c>
      <c r="AD37" s="45">
        <v>450</v>
      </c>
      <c r="AE37" s="45">
        <v>462</v>
      </c>
      <c r="AF37" s="45">
        <v>473</v>
      </c>
      <c r="AG37" s="45">
        <v>517</v>
      </c>
      <c r="AH37" s="45">
        <v>482</v>
      </c>
      <c r="AI37" s="45">
        <v>440</v>
      </c>
      <c r="AJ37" s="45">
        <v>476</v>
      </c>
      <c r="AK37" s="45">
        <v>459</v>
      </c>
      <c r="AL37" s="45">
        <v>461</v>
      </c>
      <c r="AM37" s="45">
        <v>486</v>
      </c>
      <c r="AN37" s="45">
        <v>480</v>
      </c>
      <c r="AO37" s="45">
        <v>403</v>
      </c>
      <c r="AP37" s="45">
        <v>424</v>
      </c>
      <c r="AQ37" s="45">
        <v>385</v>
      </c>
      <c r="AR37" s="45">
        <v>397</v>
      </c>
      <c r="AS37" s="45">
        <v>260</v>
      </c>
      <c r="AT37" s="45">
        <v>231</v>
      </c>
      <c r="AU37" s="45">
        <v>250</v>
      </c>
      <c r="AV37" s="45">
        <v>288</v>
      </c>
      <c r="AW37" s="45">
        <v>239</v>
      </c>
      <c r="AX37" s="45">
        <v>268</v>
      </c>
      <c r="AY37" s="45">
        <v>319</v>
      </c>
      <c r="AZ37" s="45">
        <v>265</v>
      </c>
      <c r="BA37" s="45">
        <v>276</v>
      </c>
      <c r="BB37" s="45">
        <v>254</v>
      </c>
      <c r="BC37" s="45">
        <v>220</v>
      </c>
      <c r="BD37" s="45">
        <v>307</v>
      </c>
      <c r="BE37" s="45">
        <v>285</v>
      </c>
      <c r="BF37" s="45">
        <v>218</v>
      </c>
      <c r="BG37" s="45">
        <v>238</v>
      </c>
      <c r="BH37" s="45">
        <v>210</v>
      </c>
      <c r="BI37" s="45">
        <v>169</v>
      </c>
      <c r="BJ37" s="45">
        <v>198</v>
      </c>
      <c r="BK37" s="45">
        <v>199</v>
      </c>
      <c r="BL37" s="45">
        <v>242</v>
      </c>
      <c r="BM37" s="45">
        <v>191</v>
      </c>
      <c r="BN37" s="45">
        <v>181</v>
      </c>
      <c r="BO37" s="45">
        <v>184</v>
      </c>
      <c r="BP37" s="45">
        <v>222</v>
      </c>
      <c r="BQ37" s="45">
        <v>235</v>
      </c>
      <c r="BR37" s="45">
        <v>217</v>
      </c>
      <c r="BS37" s="45">
        <v>188</v>
      </c>
      <c r="BT37" s="45">
        <v>183</v>
      </c>
      <c r="BU37" s="45">
        <v>181</v>
      </c>
      <c r="BV37" s="45">
        <v>194</v>
      </c>
      <c r="BW37" s="45">
        <v>196</v>
      </c>
      <c r="BX37" s="45">
        <v>220</v>
      </c>
      <c r="BY37" s="45">
        <v>173</v>
      </c>
      <c r="BZ37" s="45">
        <v>209</v>
      </c>
      <c r="CA37" s="45">
        <v>202</v>
      </c>
      <c r="CB37" s="45">
        <v>244</v>
      </c>
      <c r="CC37" s="45">
        <v>211</v>
      </c>
      <c r="CD37" s="45">
        <v>256</v>
      </c>
      <c r="CE37" s="45">
        <v>200</v>
      </c>
      <c r="CF37" s="45">
        <v>173</v>
      </c>
      <c r="CG37" s="45">
        <v>220</v>
      </c>
      <c r="CH37" s="45">
        <v>234</v>
      </c>
      <c r="CI37" s="45">
        <v>212</v>
      </c>
      <c r="CJ37" s="45">
        <v>237</v>
      </c>
      <c r="CK37" s="45">
        <v>174</v>
      </c>
      <c r="CL37" s="45">
        <v>192</v>
      </c>
      <c r="CM37" s="45">
        <v>203</v>
      </c>
      <c r="CN37" s="45">
        <v>224</v>
      </c>
      <c r="CO37" s="45" t="e">
        <v>#N/A</v>
      </c>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c r="NC37" s="45"/>
      <c r="ND37" s="45"/>
      <c r="NE37" s="45"/>
      <c r="NF37" s="45"/>
      <c r="NG37" s="45"/>
      <c r="NH37" s="45"/>
      <c r="NI37" s="45"/>
      <c r="NJ37" s="45"/>
      <c r="NK37" s="45"/>
      <c r="NL37" s="45"/>
      <c r="NM37" s="45"/>
      <c r="NN37" s="45"/>
      <c r="NO37" s="45"/>
      <c r="NP37" s="45"/>
      <c r="NQ37" s="45"/>
      <c r="NR37" s="45"/>
      <c r="NS37" s="45"/>
      <c r="NT37" s="45"/>
      <c r="NU37" s="45"/>
      <c r="NV37" s="45"/>
      <c r="NW37" s="45"/>
      <c r="NX37" s="45"/>
      <c r="NY37" s="45"/>
      <c r="NZ37" s="45"/>
      <c r="OA37" s="45"/>
      <c r="OB37" s="45"/>
      <c r="OC37" s="45"/>
      <c r="OD37" s="45"/>
      <c r="OE37" s="45"/>
      <c r="OF37" s="45"/>
      <c r="OG37" s="45"/>
      <c r="OH37" s="45"/>
      <c r="OI37" s="45"/>
      <c r="OJ37" s="45"/>
      <c r="OK37" s="45"/>
      <c r="OL37" s="45"/>
      <c r="OM37" s="45"/>
      <c r="ON37" s="45"/>
      <c r="OO37" s="45"/>
      <c r="OP37" s="45"/>
      <c r="OQ37" s="45"/>
      <c r="OR37" s="45"/>
      <c r="OS37" s="45"/>
      <c r="OT37" s="45"/>
      <c r="OU37" s="45"/>
      <c r="OV37" s="45"/>
      <c r="OW37" s="45"/>
      <c r="OX37" s="45"/>
      <c r="OY37" s="45"/>
      <c r="OZ37" s="45"/>
      <c r="PA37" s="45"/>
      <c r="PB37" s="45"/>
      <c r="PC37" s="45"/>
      <c r="PD37" s="45"/>
      <c r="PE37" s="45"/>
      <c r="PF37" s="45"/>
      <c r="PG37" s="45"/>
      <c r="PH37" s="45"/>
      <c r="PI37" s="45"/>
      <c r="PJ37" s="45"/>
      <c r="PK37" s="45"/>
      <c r="PL37" s="45"/>
      <c r="PM37" s="45"/>
      <c r="PN37" s="45"/>
      <c r="PO37" s="45"/>
      <c r="PP37" s="45"/>
      <c r="PQ37" s="45"/>
      <c r="PR37" s="45"/>
      <c r="PS37" s="45"/>
      <c r="PT37" s="45"/>
      <c r="PU37" s="45"/>
      <c r="PV37" s="45"/>
      <c r="PW37" s="45"/>
      <c r="PX37" s="45"/>
      <c r="PY37" s="45"/>
      <c r="PZ37" s="45"/>
      <c r="QA37" s="45"/>
      <c r="QB37" s="45"/>
      <c r="QC37" s="45"/>
      <c r="QD37" s="45"/>
      <c r="QE37" s="45"/>
      <c r="QF37" s="45"/>
      <c r="QG37" s="45"/>
      <c r="QH37" s="45"/>
      <c r="QI37" s="45"/>
      <c r="QJ37" s="45"/>
      <c r="QK37" s="45"/>
      <c r="QL37" s="45"/>
      <c r="QM37" s="45"/>
      <c r="QN37" s="45"/>
      <c r="QO37" s="45"/>
      <c r="QP37" s="45"/>
      <c r="QQ37" s="45"/>
      <c r="QR37" s="45"/>
      <c r="QS37" s="45"/>
      <c r="QT37" s="45"/>
      <c r="QU37" s="45"/>
      <c r="QV37" s="45"/>
      <c r="QW37" s="45"/>
      <c r="QX37" s="45"/>
      <c r="QY37" s="45"/>
      <c r="QZ37" s="45"/>
      <c r="RA37" s="45"/>
      <c r="RB37" s="45"/>
      <c r="RC37" s="45"/>
      <c r="RD37" s="45"/>
      <c r="RE37" s="45"/>
      <c r="RF37" s="45"/>
      <c r="RG37" s="45"/>
      <c r="RH37" s="45"/>
      <c r="RI37" s="45"/>
      <c r="RJ37" s="45"/>
      <c r="RK37" s="45"/>
      <c r="RL37" s="45"/>
      <c r="RM37" s="45"/>
      <c r="RN37" s="45"/>
      <c r="RO37" s="45"/>
      <c r="RP37" s="45"/>
      <c r="RQ37" s="45"/>
      <c r="RR37" s="45"/>
      <c r="RS37" s="45"/>
      <c r="RT37" s="45"/>
      <c r="RU37" s="45"/>
      <c r="RV37" s="45"/>
      <c r="RW37" s="45"/>
      <c r="RX37" s="45"/>
      <c r="RY37" s="45"/>
      <c r="RZ37" s="45"/>
      <c r="SA37" s="45"/>
      <c r="SB37" s="45"/>
      <c r="SC37" s="45"/>
      <c r="SD37" s="45"/>
      <c r="SE37" s="45"/>
      <c r="SF37" s="45"/>
      <c r="SG37" s="45"/>
      <c r="SH37" s="45"/>
      <c r="SI37" s="45"/>
      <c r="SJ37" s="45"/>
      <c r="SK37" s="45"/>
      <c r="SL37" s="45"/>
      <c r="SM37" s="45"/>
      <c r="SN37" s="45"/>
      <c r="SO37" s="45"/>
      <c r="SP37" s="45"/>
      <c r="SQ37" s="45"/>
      <c r="SR37" s="45"/>
      <c r="SS37" s="45"/>
      <c r="ST37" s="45"/>
      <c r="SU37" s="45"/>
      <c r="SV37" s="45"/>
      <c r="SW37" s="45"/>
      <c r="SX37" s="45"/>
      <c r="SY37" s="45"/>
      <c r="SZ37" s="45"/>
      <c r="TA37" s="45"/>
      <c r="TB37" s="45"/>
      <c r="TC37" s="45"/>
      <c r="TD37" s="45"/>
      <c r="TE37" s="45"/>
      <c r="TF37" s="45"/>
      <c r="TG37" s="45"/>
      <c r="TH37" s="45"/>
      <c r="TI37" s="45"/>
      <c r="TJ37" s="45"/>
      <c r="TK37" s="45"/>
      <c r="TL37" s="45"/>
      <c r="TM37" s="45"/>
      <c r="TN37" s="45"/>
      <c r="TO37" s="45"/>
      <c r="TP37" s="45"/>
      <c r="TQ37" s="45"/>
      <c r="TR37" s="45"/>
      <c r="TS37" s="45"/>
      <c r="TT37" s="45"/>
      <c r="TU37" s="45"/>
      <c r="TV37" s="45"/>
      <c r="TW37" s="45"/>
      <c r="TX37" s="45"/>
      <c r="TY37" s="45"/>
      <c r="TZ37" s="45"/>
      <c r="UA37" s="45"/>
      <c r="UB37" s="45"/>
      <c r="UC37" s="45"/>
      <c r="UD37" s="45"/>
      <c r="UE37" s="45"/>
      <c r="UF37" s="45"/>
      <c r="UG37" s="45"/>
      <c r="UH37" s="45"/>
      <c r="UI37" s="45"/>
      <c r="UJ37" s="45"/>
      <c r="UK37" s="45"/>
      <c r="UL37" s="45"/>
      <c r="UM37" s="45"/>
      <c r="UN37" s="45"/>
      <c r="UO37" s="45"/>
      <c r="UP37" s="45"/>
      <c r="UQ37" s="45"/>
      <c r="UR37" s="45"/>
      <c r="US37" s="45"/>
      <c r="UT37" s="45"/>
      <c r="UU37" s="45"/>
      <c r="UV37" s="45"/>
      <c r="UW37" s="45"/>
      <c r="UX37" s="45"/>
      <c r="UY37" s="45"/>
      <c r="UZ37" s="45"/>
      <c r="VA37" s="45"/>
      <c r="VB37" s="45"/>
      <c r="VC37" s="45"/>
      <c r="VD37" s="45"/>
      <c r="VE37" s="45"/>
      <c r="VF37" s="45"/>
      <c r="VG37" s="45"/>
      <c r="VH37" s="45"/>
      <c r="VI37" s="45"/>
      <c r="VJ37" s="45"/>
      <c r="VK37" s="45"/>
      <c r="VL37" s="45"/>
      <c r="VM37" s="45"/>
      <c r="VN37" s="45"/>
      <c r="VO37" s="45"/>
      <c r="VP37" s="45"/>
      <c r="VQ37" s="45"/>
      <c r="VR37" s="45"/>
      <c r="VS37" s="45"/>
      <c r="VT37" s="45"/>
      <c r="VU37" s="45"/>
      <c r="VV37" s="45"/>
      <c r="VW37" s="45"/>
      <c r="VX37" s="45"/>
      <c r="VY37" s="45"/>
      <c r="VZ37" s="45"/>
      <c r="WA37" s="45"/>
      <c r="WB37" s="45"/>
      <c r="WC37" s="45"/>
      <c r="WD37" s="45"/>
      <c r="WE37" s="45"/>
      <c r="WF37" s="45"/>
      <c r="WG37" s="45"/>
      <c r="WH37" s="45"/>
      <c r="WI37" s="45"/>
      <c r="WJ37" s="45"/>
      <c r="WK37" s="45"/>
      <c r="WL37" s="45"/>
      <c r="WM37" s="45"/>
      <c r="WN37" s="45"/>
      <c r="WO37" s="45"/>
      <c r="WP37" s="45"/>
      <c r="WQ37" s="45"/>
      <c r="WR37" s="45"/>
      <c r="WS37" s="45"/>
      <c r="WT37" s="45"/>
      <c r="WU37" s="45"/>
      <c r="WV37" s="45"/>
      <c r="WW37" s="45"/>
      <c r="WX37" s="45"/>
      <c r="WY37" s="45"/>
      <c r="WZ37" s="45"/>
      <c r="XA37" s="45"/>
      <c r="XB37" s="45"/>
      <c r="XC37" s="45"/>
      <c r="XD37" s="45"/>
      <c r="XE37" s="45"/>
      <c r="XF37" s="45"/>
      <c r="XG37" s="45"/>
      <c r="XH37" s="45"/>
      <c r="XI37" s="45"/>
      <c r="XJ37" s="45"/>
      <c r="XK37" s="45"/>
      <c r="XL37" s="45"/>
      <c r="XM37" s="45"/>
      <c r="XN37" s="45"/>
      <c r="XO37" s="45"/>
      <c r="XP37" s="45"/>
      <c r="XQ37" s="45"/>
      <c r="XR37" s="45"/>
      <c r="XS37" s="45"/>
      <c r="XT37" s="45"/>
      <c r="XU37" s="45"/>
      <c r="XV37" s="45"/>
      <c r="XW37" s="45"/>
      <c r="XX37" s="45"/>
      <c r="XY37" s="45"/>
      <c r="XZ37" s="45"/>
      <c r="YA37" s="45"/>
      <c r="YB37" s="45"/>
      <c r="YC37" s="45"/>
      <c r="YD37" s="45"/>
      <c r="YE37" s="45"/>
      <c r="YF37" s="45"/>
      <c r="YG37" s="45"/>
      <c r="YH37" s="45"/>
      <c r="YI37" s="45"/>
      <c r="YJ37" s="45"/>
      <c r="YK37" s="45"/>
      <c r="YL37" s="45"/>
      <c r="YM37" s="45"/>
      <c r="YN37" s="45"/>
      <c r="YO37" s="45"/>
      <c r="YP37" s="45"/>
      <c r="YQ37" s="45"/>
      <c r="YR37" s="45"/>
      <c r="YS37" s="45"/>
      <c r="YT37" s="45"/>
      <c r="YU37" s="45"/>
      <c r="YV37" s="45"/>
      <c r="YW37" s="45"/>
      <c r="YX37" s="45"/>
      <c r="YY37" s="45"/>
      <c r="YZ37" s="45"/>
      <c r="ZA37" s="45"/>
      <c r="ZB37" s="45"/>
      <c r="ZC37" s="45"/>
      <c r="ZD37" s="45"/>
      <c r="ZE37" s="45"/>
      <c r="ZF37" s="45"/>
      <c r="ZG37" s="45"/>
      <c r="ZH37" s="45"/>
      <c r="ZI37" s="45"/>
      <c r="ZJ37" s="45"/>
      <c r="ZK37" s="45"/>
      <c r="ZL37" s="45"/>
      <c r="ZM37" s="45"/>
      <c r="ZN37" s="45"/>
      <c r="ZO37" s="45"/>
      <c r="ZP37" s="45"/>
      <c r="ZQ37" s="45"/>
      <c r="ZR37" s="45"/>
      <c r="ZS37" s="45"/>
      <c r="ZT37" s="45"/>
      <c r="ZU37" s="45"/>
      <c r="ZV37" s="45"/>
      <c r="ZW37" s="45"/>
      <c r="ZX37" s="45"/>
      <c r="ZY37" s="45"/>
      <c r="ZZ37" s="45"/>
      <c r="AAA37" s="45"/>
      <c r="AAB37" s="45"/>
      <c r="AAC37" s="45"/>
      <c r="AAD37" s="45"/>
      <c r="AAE37" s="45"/>
      <c r="AAF37" s="45"/>
      <c r="AAG37" s="45"/>
      <c r="AAH37" s="45"/>
      <c r="AAI37" s="45"/>
      <c r="AAJ37" s="45"/>
      <c r="AAK37" s="45"/>
      <c r="AAL37" s="45"/>
      <c r="AAM37" s="45"/>
      <c r="AAN37" s="45"/>
      <c r="AAO37" s="45"/>
      <c r="AAP37" s="45"/>
      <c r="AAQ37" s="45"/>
      <c r="AAR37" s="45"/>
      <c r="AAS37" s="45"/>
      <c r="AAT37" s="45"/>
      <c r="AAU37" s="45"/>
      <c r="AAV37" s="45"/>
      <c r="AAW37" s="45"/>
      <c r="AAX37" s="45"/>
      <c r="AAY37" s="45"/>
      <c r="AAZ37" s="45"/>
      <c r="ABA37" s="45"/>
      <c r="ABB37" s="45"/>
      <c r="ABC37" s="45"/>
      <c r="ABD37" s="45"/>
      <c r="ABE37" s="45"/>
      <c r="ABF37" s="45"/>
      <c r="ABG37" s="45"/>
      <c r="ABH37" s="45"/>
      <c r="ABI37" s="45"/>
      <c r="ABJ37" s="45"/>
      <c r="ABK37" s="45"/>
      <c r="ABL37" s="45"/>
      <c r="ABM37" s="45"/>
      <c r="ABN37" s="45"/>
      <c r="ABO37" s="45"/>
      <c r="ABP37" s="45"/>
      <c r="ABQ37" s="45"/>
      <c r="ABR37" s="45"/>
      <c r="ABS37" s="45"/>
      <c r="ABT37" s="45"/>
      <c r="ABU37" s="45"/>
      <c r="ABV37" s="45"/>
      <c r="ABW37" s="45"/>
      <c r="ABX37" s="45"/>
      <c r="ABY37" s="45"/>
      <c r="ABZ37" s="45"/>
      <c r="ACA37" s="45"/>
      <c r="ACB37" s="45"/>
      <c r="ACC37" s="45"/>
      <c r="ACD37" s="45"/>
      <c r="ACE37" s="45"/>
      <c r="ACF37" s="45"/>
      <c r="ACG37" s="45"/>
      <c r="ACH37" s="45"/>
      <c r="ACI37" s="45"/>
      <c r="ACJ37" s="45"/>
      <c r="ACK37" s="45"/>
      <c r="ACL37" s="45"/>
      <c r="ACM37" s="45"/>
      <c r="ACN37" s="45"/>
      <c r="ACO37" s="45"/>
      <c r="ACP37" s="45"/>
      <c r="ACQ37" s="45"/>
      <c r="ACR37" s="45"/>
      <c r="ACS37" s="45"/>
      <c r="ACT37" s="45"/>
      <c r="ACU37" s="45"/>
      <c r="ACV37" s="45"/>
      <c r="ACW37" s="45"/>
      <c r="ACX37" s="45"/>
      <c r="ACY37" s="45"/>
      <c r="ACZ37" s="45"/>
      <c r="ADA37" s="45"/>
      <c r="ADB37" s="45"/>
      <c r="ADC37" s="45"/>
      <c r="ADD37" s="45"/>
      <c r="ADE37" s="45"/>
      <c r="ADF37" s="45"/>
      <c r="ADG37" s="45"/>
      <c r="ADH37" s="45"/>
      <c r="ADI37" s="45"/>
      <c r="ADJ37" s="45"/>
      <c r="ADK37" s="45"/>
      <c r="ADL37" s="45"/>
      <c r="ADM37" s="45"/>
      <c r="ADN37" s="45"/>
      <c r="ADO37" s="45"/>
      <c r="ADP37" s="45"/>
      <c r="ADQ37" s="45"/>
      <c r="ADR37" s="45"/>
      <c r="ADS37" s="45"/>
      <c r="ADT37" s="45"/>
      <c r="ADU37" s="45"/>
      <c r="ADV37" s="45"/>
      <c r="ADW37" s="45"/>
      <c r="ADX37" s="45"/>
      <c r="ADY37" s="45"/>
      <c r="ADZ37" s="45"/>
      <c r="AEA37" s="45"/>
      <c r="AEB37" s="45"/>
      <c r="AEC37" s="45"/>
      <c r="AED37" s="45"/>
      <c r="AEE37" s="45"/>
      <c r="AEF37" s="45"/>
      <c r="AEG37" s="45"/>
      <c r="AEH37" s="45"/>
      <c r="AEI37" s="45"/>
      <c r="AEJ37" s="45"/>
      <c r="AEK37" s="45"/>
      <c r="AEL37" s="45"/>
      <c r="AEM37" s="45"/>
      <c r="AEN37" s="45"/>
      <c r="AEO37" s="45"/>
      <c r="AEP37" s="45"/>
      <c r="AEQ37" s="45"/>
      <c r="AER37" s="45"/>
      <c r="AES37" s="45"/>
      <c r="AET37" s="45"/>
      <c r="AEU37" s="45"/>
      <c r="AEV37" s="45"/>
      <c r="AEW37" s="45"/>
      <c r="AEX37" s="45"/>
      <c r="AEY37" s="45"/>
      <c r="AEZ37" s="45"/>
      <c r="AFA37" s="45"/>
      <c r="AFB37" s="45"/>
      <c r="AFC37" s="45"/>
      <c r="AFD37" s="45"/>
      <c r="AFE37" s="45"/>
      <c r="AFF37" s="45"/>
      <c r="AFG37" s="45"/>
      <c r="AFH37" s="45"/>
      <c r="AFI37" s="45"/>
      <c r="AFJ37" s="45"/>
      <c r="AFK37" s="45"/>
      <c r="AFL37" s="45"/>
      <c r="AFM37" s="45"/>
      <c r="AFN37" s="45"/>
      <c r="AFO37" s="45"/>
      <c r="AFP37" s="45"/>
      <c r="AFQ37" s="45"/>
      <c r="AFR37" s="45"/>
      <c r="AFS37" s="45"/>
      <c r="AFT37" s="45"/>
      <c r="AFU37" s="45"/>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c r="AMP37" s="45"/>
      <c r="AMQ37" s="45"/>
      <c r="AMR37" s="45"/>
      <c r="AMS37" s="45"/>
      <c r="AMT37" s="45"/>
      <c r="AMU37" s="45"/>
      <c r="AMV37" s="45"/>
      <c r="AMW37" s="45"/>
      <c r="AMX37" s="45"/>
      <c r="AMY37" s="45"/>
      <c r="AMZ37" s="45"/>
      <c r="ANA37" s="45"/>
      <c r="ANB37" s="45"/>
      <c r="ANC37" s="45"/>
      <c r="AND37" s="45"/>
      <c r="ANE37" s="45"/>
      <c r="ANF37" s="45"/>
      <c r="ANG37" s="45"/>
      <c r="ANH37" s="45"/>
      <c r="ANI37" s="45"/>
      <c r="ANJ37" s="45"/>
      <c r="ANK37" s="45"/>
      <c r="ANL37" s="45"/>
      <c r="ANM37" s="45"/>
      <c r="ANN37" s="45"/>
      <c r="ANO37" s="45"/>
      <c r="ANP37" s="45"/>
      <c r="ANQ37" s="45"/>
      <c r="ANR37" s="45"/>
      <c r="ANS37" s="45"/>
      <c r="ANT37" s="45"/>
      <c r="ANU37" s="45"/>
      <c r="ANV37" s="45"/>
      <c r="ANW37" s="45"/>
      <c r="ANX37" s="45"/>
      <c r="ANY37" s="45"/>
      <c r="ANZ37" s="45"/>
      <c r="AOA37" s="45"/>
      <c r="AOB37" s="45"/>
      <c r="AOC37" s="45"/>
      <c r="AOD37" s="45"/>
      <c r="AOE37" s="45"/>
      <c r="AOF37" s="45"/>
      <c r="AOG37" s="45"/>
      <c r="AOH37" s="45"/>
      <c r="AOI37" s="45"/>
      <c r="AOJ37" s="45"/>
      <c r="AOK37" s="45"/>
      <c r="AOL37" s="45"/>
      <c r="AOM37" s="45"/>
      <c r="AON37" s="45"/>
      <c r="AOO37" s="45"/>
      <c r="AOP37" s="45"/>
      <c r="AOQ37" s="45"/>
      <c r="AOR37" s="45"/>
      <c r="AOS37" s="45"/>
      <c r="AOT37" s="45"/>
      <c r="AOU37" s="45"/>
      <c r="AOV37" s="45"/>
      <c r="AOW37" s="45"/>
      <c r="AOX37" s="45"/>
      <c r="AOY37" s="45"/>
      <c r="AOZ37" s="45"/>
      <c r="APA37" s="45"/>
      <c r="APB37" s="45"/>
      <c r="APC37" s="45"/>
      <c r="APD37" s="45"/>
      <c r="APE37" s="45"/>
      <c r="APF37" s="45"/>
      <c r="APG37" s="45"/>
      <c r="APH37" s="45"/>
      <c r="API37" s="45"/>
      <c r="APJ37" s="45"/>
      <c r="APK37" s="45"/>
      <c r="APL37" s="45"/>
      <c r="APM37" s="45"/>
      <c r="APN37" s="45"/>
      <c r="APO37" s="45"/>
      <c r="APP37" s="45"/>
      <c r="APQ37" s="45"/>
      <c r="APR37" s="45"/>
      <c r="APS37" s="45"/>
      <c r="APT37" s="45"/>
      <c r="APU37" s="45"/>
      <c r="APV37" s="45"/>
      <c r="APW37" s="45"/>
      <c r="APX37" s="45"/>
      <c r="APY37" s="45"/>
      <c r="APZ37" s="45"/>
      <c r="AQA37" s="45"/>
      <c r="AQB37" s="45"/>
      <c r="AQC37" s="45"/>
      <c r="AQD37" s="45"/>
      <c r="AQE37" s="45"/>
      <c r="AQF37" s="45"/>
      <c r="AQG37" s="45"/>
      <c r="AQH37" s="45"/>
      <c r="AQI37" s="45"/>
      <c r="AQJ37" s="45"/>
      <c r="AQK37" s="45"/>
      <c r="AQL37" s="45"/>
      <c r="AQM37" s="45"/>
      <c r="AQN37" s="45"/>
      <c r="AQO37" s="45"/>
      <c r="AQP37" s="45"/>
      <c r="AQQ37" s="45"/>
      <c r="AQR37" s="45"/>
      <c r="AQS37" s="45"/>
      <c r="AQT37" s="45"/>
      <c r="AQU37" s="45"/>
      <c r="AQV37" s="45"/>
      <c r="AQW37" s="45"/>
      <c r="AQX37" s="45"/>
      <c r="AQY37" s="45"/>
      <c r="AQZ37" s="45"/>
      <c r="ARA37" s="45"/>
      <c r="ARB37" s="45"/>
      <c r="ARC37" s="45"/>
      <c r="ARD37" s="45"/>
      <c r="ARE37" s="45"/>
      <c r="ARF37" s="45"/>
      <c r="ARG37" s="45"/>
      <c r="ARH37" s="45"/>
      <c r="ARI37" s="45"/>
      <c r="ARJ37" s="45"/>
      <c r="ARK37" s="45"/>
      <c r="ARL37" s="45"/>
      <c r="ARM37" s="45"/>
      <c r="ARN37" s="45"/>
      <c r="ARO37" s="45"/>
      <c r="ARP37" s="45"/>
      <c r="ARQ37" s="45"/>
      <c r="ARR37" s="45"/>
      <c r="ARS37" s="45"/>
      <c r="ART37" s="45"/>
      <c r="ARU37" s="45"/>
      <c r="ARV37" s="45"/>
      <c r="ARW37" s="45"/>
      <c r="ARX37" s="45"/>
      <c r="ARY37" s="45"/>
      <c r="ARZ37" s="45"/>
      <c r="ASA37" s="45"/>
      <c r="ASB37" s="45"/>
      <c r="ASC37" s="45"/>
      <c r="ASD37" s="45"/>
      <c r="ASE37" s="45"/>
      <c r="ASF37" s="45"/>
      <c r="ASG37" s="45"/>
      <c r="ASH37" s="45"/>
      <c r="ASI37" s="45"/>
      <c r="ASJ37" s="45"/>
      <c r="ASK37" s="45"/>
      <c r="ASL37" s="45"/>
      <c r="ASM37" s="45"/>
      <c r="ASN37" s="45"/>
      <c r="ASO37" s="45"/>
      <c r="ASP37" s="45"/>
      <c r="ASQ37" s="45"/>
      <c r="ASR37" s="45"/>
      <c r="ASS37" s="45"/>
      <c r="AST37" s="45"/>
      <c r="ASU37" s="45"/>
      <c r="ASV37" s="45"/>
      <c r="ASW37" s="45"/>
      <c r="ASX37" s="45"/>
      <c r="ASY37" s="45"/>
      <c r="ASZ37" s="45"/>
      <c r="ATA37" s="45"/>
      <c r="ATB37" s="45"/>
      <c r="ATC37" s="45"/>
      <c r="ATD37" s="45"/>
      <c r="ATE37" s="45"/>
      <c r="ATF37" s="45"/>
      <c r="ATG37" s="45"/>
      <c r="ATH37" s="45"/>
      <c r="ATI37" s="45"/>
      <c r="ATJ37" s="45"/>
      <c r="ATK37" s="45"/>
      <c r="ATL37" s="45"/>
      <c r="ATM37" s="45"/>
      <c r="ATN37" s="45"/>
      <c r="ATO37" s="45"/>
      <c r="ATP37" s="45"/>
      <c r="ATQ37" s="45"/>
      <c r="ATR37" s="45"/>
      <c r="ATS37" s="45"/>
      <c r="ATT37" s="45"/>
      <c r="ATU37" s="45"/>
      <c r="ATV37" s="45"/>
      <c r="ATW37" s="45"/>
      <c r="ATX37" s="45"/>
      <c r="ATY37" s="45"/>
      <c r="ATZ37" s="45"/>
      <c r="AUA37" s="45"/>
      <c r="AUB37" s="45"/>
      <c r="AUC37" s="45"/>
      <c r="AUD37" s="45"/>
      <c r="AUE37" s="45"/>
      <c r="AUF37" s="45"/>
      <c r="AUG37" s="45"/>
      <c r="AUH37" s="45"/>
      <c r="AUI37" s="45"/>
      <c r="AUJ37" s="45"/>
      <c r="AUK37" s="45"/>
    </row>
    <row r="38" spans="1:1233" x14ac:dyDescent="0.2">
      <c r="A38" s="41" t="s">
        <v>242</v>
      </c>
      <c r="C38" s="41" t="s">
        <v>243</v>
      </c>
      <c r="D38" s="84" t="s">
        <v>81</v>
      </c>
      <c r="E38" s="83">
        <v>45422</v>
      </c>
      <c r="F38" s="51">
        <v>943</v>
      </c>
      <c r="G38" s="51">
        <v>1334</v>
      </c>
      <c r="H38" s="51">
        <v>1906</v>
      </c>
      <c r="I38" s="51">
        <v>1971</v>
      </c>
      <c r="J38" s="51">
        <v>2119</v>
      </c>
      <c r="K38" s="51">
        <v>2140</v>
      </c>
      <c r="L38" s="51">
        <v>1637</v>
      </c>
      <c r="M38" s="51">
        <v>1602</v>
      </c>
      <c r="N38" s="51">
        <v>1462</v>
      </c>
      <c r="O38" s="51">
        <v>1467</v>
      </c>
      <c r="P38" s="51">
        <v>1411</v>
      </c>
      <c r="Q38" s="51">
        <v>1006</v>
      </c>
      <c r="R38" s="51">
        <v>959</v>
      </c>
      <c r="S38" s="51">
        <v>1089</v>
      </c>
      <c r="T38" s="51">
        <v>1369</v>
      </c>
      <c r="U38" s="51">
        <v>1514</v>
      </c>
      <c r="V38" s="51">
        <v>1725</v>
      </c>
      <c r="W38" s="51">
        <v>1895</v>
      </c>
      <c r="X38" s="51">
        <v>1547</v>
      </c>
      <c r="Y38" s="51">
        <v>1491</v>
      </c>
      <c r="Z38" s="51">
        <v>1267</v>
      </c>
      <c r="AA38" s="51">
        <v>1320</v>
      </c>
      <c r="AB38" s="51">
        <v>1172</v>
      </c>
      <c r="AC38" s="51">
        <v>794</v>
      </c>
      <c r="AD38" s="51">
        <v>802</v>
      </c>
      <c r="AE38" s="51">
        <v>972</v>
      </c>
      <c r="AF38" s="51">
        <v>1327</v>
      </c>
      <c r="AG38" s="51">
        <v>1542</v>
      </c>
      <c r="AH38" s="51">
        <v>1912</v>
      </c>
      <c r="AI38" s="51">
        <v>1772</v>
      </c>
      <c r="AJ38" s="51">
        <v>1641</v>
      </c>
      <c r="AK38" s="51">
        <v>1573</v>
      </c>
      <c r="AL38" s="51">
        <v>1363</v>
      </c>
      <c r="AM38" s="51">
        <v>1438</v>
      </c>
      <c r="AN38" s="51">
        <v>1146</v>
      </c>
      <c r="AO38" s="51">
        <v>856</v>
      </c>
      <c r="AP38" s="51">
        <v>859</v>
      </c>
      <c r="AQ38" s="51">
        <v>1190</v>
      </c>
      <c r="AR38" s="51">
        <v>1174</v>
      </c>
      <c r="AS38" s="51">
        <v>571</v>
      </c>
      <c r="AT38" s="51">
        <v>1078</v>
      </c>
      <c r="AU38" s="51">
        <v>1763</v>
      </c>
      <c r="AV38" s="51">
        <v>1835</v>
      </c>
      <c r="AW38" s="51">
        <v>1574</v>
      </c>
      <c r="AX38" s="51">
        <v>1706</v>
      </c>
      <c r="AY38" s="51">
        <v>1763</v>
      </c>
      <c r="AZ38" s="51">
        <v>1437</v>
      </c>
      <c r="BA38" s="51">
        <v>1199</v>
      </c>
      <c r="BB38" s="51">
        <v>1207</v>
      </c>
      <c r="BC38" s="51">
        <v>1831</v>
      </c>
      <c r="BD38" s="51">
        <v>2903</v>
      </c>
      <c r="BE38" s="51">
        <v>3204</v>
      </c>
      <c r="BF38" s="51">
        <v>2981</v>
      </c>
      <c r="BG38" s="51">
        <v>2914</v>
      </c>
      <c r="BH38" s="51">
        <v>2314</v>
      </c>
      <c r="BI38" s="51">
        <v>2146</v>
      </c>
      <c r="BJ38" s="51">
        <v>2157</v>
      </c>
      <c r="BK38" s="51">
        <v>2184</v>
      </c>
      <c r="BL38" s="51">
        <v>2108</v>
      </c>
      <c r="BM38" s="51">
        <v>1735</v>
      </c>
      <c r="BN38" s="51">
        <v>2004</v>
      </c>
      <c r="BO38" s="51">
        <v>3293</v>
      </c>
      <c r="BP38" s="51">
        <v>4091</v>
      </c>
      <c r="BQ38" s="51">
        <v>3399</v>
      </c>
      <c r="BR38" s="51">
        <v>3063</v>
      </c>
      <c r="BS38" s="51">
        <v>2837</v>
      </c>
      <c r="BT38" s="51">
        <v>2249</v>
      </c>
      <c r="BU38" s="51">
        <v>2133</v>
      </c>
      <c r="BV38" s="51">
        <v>1893</v>
      </c>
      <c r="BW38" s="51">
        <v>1855</v>
      </c>
      <c r="BX38" s="51">
        <v>1642</v>
      </c>
      <c r="BY38" s="51">
        <v>1200</v>
      </c>
      <c r="BZ38" s="51">
        <v>1198</v>
      </c>
      <c r="CA38" s="51">
        <v>1738</v>
      </c>
      <c r="CB38" s="51">
        <v>2424</v>
      </c>
      <c r="CC38" s="51">
        <v>2686</v>
      </c>
      <c r="CD38" s="51">
        <v>3117</v>
      </c>
      <c r="CE38" s="51">
        <v>3140</v>
      </c>
      <c r="CF38" s="51">
        <v>2644</v>
      </c>
      <c r="CG38" s="51">
        <v>2716</v>
      </c>
      <c r="CH38" s="51">
        <v>2430</v>
      </c>
      <c r="CI38" s="51">
        <v>2169</v>
      </c>
      <c r="CJ38" s="51">
        <v>1783</v>
      </c>
      <c r="CK38" s="51">
        <v>1365</v>
      </c>
      <c r="CL38" s="51">
        <v>1649</v>
      </c>
      <c r="CM38" s="51">
        <v>2135</v>
      </c>
      <c r="CN38" s="51">
        <v>2664</v>
      </c>
      <c r="CO38" s="51">
        <v>2881</v>
      </c>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c r="NC38" s="45"/>
      <c r="ND38" s="45"/>
      <c r="NE38" s="45"/>
      <c r="NF38" s="45"/>
      <c r="NG38" s="45"/>
      <c r="NH38" s="45"/>
      <c r="NI38" s="45"/>
      <c r="NJ38" s="45"/>
      <c r="NK38" s="45"/>
      <c r="NL38" s="45"/>
      <c r="NM38" s="45"/>
      <c r="NN38" s="45"/>
      <c r="NO38" s="45"/>
      <c r="NP38" s="45"/>
      <c r="NQ38" s="45"/>
      <c r="NR38" s="45"/>
      <c r="NS38" s="45"/>
      <c r="NT38" s="45"/>
      <c r="NU38" s="45"/>
      <c r="NV38" s="45"/>
      <c r="NW38" s="45"/>
      <c r="NX38" s="45"/>
      <c r="NY38" s="45"/>
      <c r="NZ38" s="45"/>
      <c r="OA38" s="45"/>
      <c r="OB38" s="45"/>
      <c r="OC38" s="45"/>
      <c r="OD38" s="45"/>
      <c r="OE38" s="45"/>
      <c r="OF38" s="45"/>
      <c r="OG38" s="45"/>
      <c r="OH38" s="45"/>
      <c r="OI38" s="45"/>
      <c r="OJ38" s="45"/>
      <c r="OK38" s="45"/>
      <c r="OL38" s="45"/>
      <c r="OM38" s="45"/>
      <c r="ON38" s="45"/>
      <c r="OO38" s="45"/>
      <c r="OP38" s="45"/>
      <c r="OQ38" s="45"/>
      <c r="OR38" s="45"/>
      <c r="OS38" s="45"/>
      <c r="OT38" s="45"/>
      <c r="OU38" s="45"/>
      <c r="OV38" s="45"/>
      <c r="OW38" s="45"/>
      <c r="OX38" s="45"/>
      <c r="OY38" s="45"/>
      <c r="OZ38" s="45"/>
      <c r="PA38" s="45"/>
      <c r="PB38" s="45"/>
      <c r="PC38" s="45"/>
      <c r="PD38" s="45"/>
      <c r="PE38" s="45"/>
      <c r="PF38" s="45"/>
      <c r="PG38" s="45"/>
      <c r="PH38" s="45"/>
      <c r="PI38" s="45"/>
      <c r="PJ38" s="45"/>
      <c r="PK38" s="45"/>
      <c r="PL38" s="45"/>
      <c r="PM38" s="45"/>
      <c r="PN38" s="45"/>
      <c r="PO38" s="45"/>
      <c r="PP38" s="45"/>
      <c r="PQ38" s="45"/>
      <c r="PR38" s="45"/>
      <c r="PS38" s="45"/>
      <c r="PT38" s="45"/>
      <c r="PU38" s="45"/>
      <c r="PV38" s="45"/>
      <c r="PW38" s="45"/>
      <c r="PX38" s="45"/>
      <c r="PY38" s="45"/>
      <c r="PZ38" s="45"/>
      <c r="QA38" s="45"/>
      <c r="QB38" s="45"/>
      <c r="QC38" s="45"/>
      <c r="QD38" s="45"/>
      <c r="QE38" s="45"/>
      <c r="QF38" s="45"/>
      <c r="QG38" s="45"/>
      <c r="QH38" s="45"/>
      <c r="QI38" s="45"/>
      <c r="QJ38" s="45"/>
      <c r="QK38" s="45"/>
      <c r="QL38" s="45"/>
      <c r="QM38" s="45"/>
      <c r="QN38" s="45"/>
      <c r="QO38" s="45"/>
      <c r="QP38" s="45"/>
      <c r="QQ38" s="45"/>
      <c r="QR38" s="45"/>
      <c r="QS38" s="45"/>
      <c r="QT38" s="45"/>
      <c r="QU38" s="45"/>
      <c r="QV38" s="45"/>
      <c r="QW38" s="45"/>
      <c r="QX38" s="45"/>
      <c r="QY38" s="45"/>
      <c r="QZ38" s="45"/>
      <c r="RA38" s="45"/>
      <c r="RB38" s="45"/>
      <c r="RC38" s="45"/>
      <c r="RD38" s="45"/>
      <c r="RE38" s="45"/>
      <c r="RF38" s="45"/>
      <c r="RG38" s="45"/>
      <c r="RH38" s="45"/>
      <c r="RI38" s="45"/>
      <c r="RJ38" s="45"/>
      <c r="RK38" s="45"/>
      <c r="RL38" s="45"/>
      <c r="RM38" s="45"/>
      <c r="RN38" s="45"/>
      <c r="RO38" s="45"/>
      <c r="RP38" s="45"/>
      <c r="RQ38" s="45"/>
      <c r="RR38" s="45"/>
      <c r="RS38" s="45"/>
      <c r="RT38" s="45"/>
      <c r="RU38" s="45"/>
      <c r="RV38" s="45"/>
      <c r="RW38" s="45"/>
      <c r="RX38" s="45"/>
      <c r="RY38" s="45"/>
      <c r="RZ38" s="45"/>
      <c r="SA38" s="45"/>
      <c r="SB38" s="45"/>
      <c r="SC38" s="45"/>
      <c r="SD38" s="45"/>
      <c r="SE38" s="45"/>
      <c r="SF38" s="45"/>
      <c r="SG38" s="45"/>
      <c r="SH38" s="45"/>
      <c r="SI38" s="45"/>
      <c r="SJ38" s="45"/>
      <c r="SK38" s="45"/>
      <c r="SL38" s="45"/>
      <c r="SM38" s="45"/>
      <c r="SN38" s="45"/>
      <c r="SO38" s="45"/>
      <c r="SP38" s="45"/>
      <c r="SQ38" s="45"/>
      <c r="SR38" s="45"/>
      <c r="SS38" s="45"/>
      <c r="ST38" s="45"/>
      <c r="SU38" s="45"/>
      <c r="SV38" s="45"/>
      <c r="SW38" s="45"/>
      <c r="SX38" s="45"/>
      <c r="SY38" s="45"/>
      <c r="SZ38" s="45"/>
      <c r="TA38" s="45"/>
      <c r="TB38" s="45"/>
      <c r="TC38" s="45"/>
      <c r="TD38" s="45"/>
      <c r="TE38" s="45"/>
      <c r="TF38" s="45"/>
      <c r="TG38" s="45"/>
      <c r="TH38" s="45"/>
      <c r="TI38" s="45"/>
      <c r="TJ38" s="45"/>
      <c r="TK38" s="45"/>
      <c r="TL38" s="45"/>
      <c r="TM38" s="45"/>
      <c r="TN38" s="45"/>
      <c r="TO38" s="45"/>
      <c r="TP38" s="45"/>
      <c r="TQ38" s="45"/>
      <c r="TR38" s="45"/>
      <c r="TS38" s="45"/>
      <c r="TT38" s="45"/>
      <c r="TU38" s="45"/>
      <c r="TV38" s="45"/>
      <c r="TW38" s="45"/>
      <c r="TX38" s="45"/>
      <c r="TY38" s="45"/>
      <c r="TZ38" s="45"/>
      <c r="UA38" s="45"/>
      <c r="UB38" s="45"/>
      <c r="UC38" s="45"/>
      <c r="UD38" s="45"/>
      <c r="UE38" s="45"/>
      <c r="UF38" s="45"/>
      <c r="UG38" s="45"/>
      <c r="UH38" s="45"/>
      <c r="UI38" s="45"/>
      <c r="UJ38" s="45"/>
      <c r="UK38" s="45"/>
      <c r="UL38" s="45"/>
      <c r="UM38" s="45"/>
      <c r="UN38" s="45"/>
      <c r="UO38" s="45"/>
      <c r="UP38" s="45"/>
      <c r="UQ38" s="45"/>
      <c r="UR38" s="45"/>
      <c r="US38" s="45"/>
      <c r="UT38" s="45"/>
      <c r="UU38" s="45"/>
      <c r="UV38" s="45"/>
      <c r="UW38" s="45"/>
      <c r="UX38" s="45"/>
      <c r="UY38" s="45"/>
      <c r="UZ38" s="45"/>
      <c r="VA38" s="45"/>
      <c r="VB38" s="45"/>
      <c r="VC38" s="45"/>
      <c r="VD38" s="45"/>
      <c r="VE38" s="45"/>
      <c r="VF38" s="45"/>
      <c r="VG38" s="45"/>
      <c r="VH38" s="45"/>
      <c r="VI38" s="45"/>
      <c r="VJ38" s="45"/>
      <c r="VK38" s="45"/>
      <c r="VL38" s="45"/>
      <c r="VM38" s="45"/>
      <c r="VN38" s="45"/>
      <c r="VO38" s="45"/>
      <c r="VP38" s="45"/>
      <c r="VQ38" s="45"/>
      <c r="VR38" s="45"/>
      <c r="VS38" s="45"/>
      <c r="VT38" s="45"/>
      <c r="VU38" s="45"/>
      <c r="VV38" s="45"/>
      <c r="VW38" s="45"/>
      <c r="VX38" s="45"/>
      <c r="VY38" s="45"/>
      <c r="VZ38" s="45"/>
      <c r="WA38" s="45"/>
      <c r="WB38" s="45"/>
      <c r="WC38" s="45"/>
      <c r="WD38" s="45"/>
      <c r="WE38" s="45"/>
      <c r="WF38" s="45"/>
      <c r="WG38" s="45"/>
      <c r="WH38" s="45"/>
      <c r="WI38" s="45"/>
      <c r="WJ38" s="45"/>
      <c r="WK38" s="45"/>
      <c r="WL38" s="45"/>
      <c r="WM38" s="45"/>
      <c r="WN38" s="45"/>
      <c r="WO38" s="45"/>
      <c r="WP38" s="45"/>
      <c r="WQ38" s="45"/>
      <c r="WR38" s="45"/>
      <c r="WS38" s="45"/>
      <c r="WT38" s="45"/>
      <c r="WU38" s="45"/>
      <c r="WV38" s="45"/>
      <c r="WW38" s="45"/>
      <c r="WX38" s="45"/>
      <c r="WY38" s="45"/>
      <c r="WZ38" s="45"/>
      <c r="XA38" s="45"/>
      <c r="XB38" s="45"/>
      <c r="XC38" s="45"/>
      <c r="XD38" s="45"/>
      <c r="XE38" s="45"/>
      <c r="XF38" s="45"/>
      <c r="XG38" s="45"/>
      <c r="XH38" s="45"/>
      <c r="XI38" s="45"/>
      <c r="XJ38" s="45"/>
      <c r="XK38" s="45"/>
      <c r="XL38" s="45"/>
      <c r="XM38" s="45"/>
      <c r="XN38" s="45"/>
      <c r="XO38" s="45"/>
      <c r="XP38" s="45"/>
      <c r="XQ38" s="45"/>
      <c r="XR38" s="45"/>
      <c r="XS38" s="45"/>
      <c r="XT38" s="45"/>
      <c r="XU38" s="45"/>
      <c r="XV38" s="45"/>
      <c r="XW38" s="45"/>
      <c r="XX38" s="45"/>
      <c r="XY38" s="45"/>
      <c r="XZ38" s="45"/>
      <c r="YA38" s="45"/>
      <c r="YB38" s="45"/>
      <c r="YC38" s="45"/>
      <c r="YD38" s="45"/>
      <c r="YE38" s="45"/>
      <c r="YF38" s="45"/>
      <c r="YG38" s="45"/>
      <c r="YH38" s="45"/>
      <c r="YI38" s="45"/>
      <c r="YJ38" s="45"/>
      <c r="YK38" s="45"/>
      <c r="YL38" s="45"/>
      <c r="YM38" s="45"/>
      <c r="YN38" s="45"/>
      <c r="YO38" s="45"/>
      <c r="YP38" s="45"/>
      <c r="YQ38" s="45"/>
      <c r="YR38" s="45"/>
      <c r="YS38" s="45"/>
      <c r="YT38" s="45"/>
      <c r="YU38" s="45"/>
      <c r="YV38" s="45"/>
      <c r="YW38" s="45"/>
      <c r="YX38" s="45"/>
      <c r="YY38" s="45"/>
      <c r="YZ38" s="45"/>
      <c r="ZA38" s="45"/>
      <c r="ZB38" s="45"/>
      <c r="ZC38" s="45"/>
      <c r="ZD38" s="45"/>
      <c r="ZE38" s="45"/>
      <c r="ZF38" s="45"/>
      <c r="ZG38" s="45"/>
      <c r="ZH38" s="45"/>
      <c r="ZI38" s="45"/>
      <c r="ZJ38" s="45"/>
      <c r="ZK38" s="45"/>
      <c r="ZL38" s="45"/>
      <c r="ZM38" s="45"/>
      <c r="ZN38" s="45"/>
      <c r="ZO38" s="45"/>
      <c r="ZP38" s="45"/>
      <c r="ZQ38" s="45"/>
      <c r="ZR38" s="45"/>
      <c r="ZS38" s="45"/>
      <c r="ZT38" s="45"/>
      <c r="ZU38" s="45"/>
      <c r="ZV38" s="45"/>
      <c r="ZW38" s="45"/>
      <c r="ZX38" s="45"/>
      <c r="ZY38" s="45"/>
      <c r="ZZ38" s="45"/>
      <c r="AAA38" s="45"/>
      <c r="AAB38" s="45"/>
      <c r="AAC38" s="45"/>
      <c r="AAD38" s="45"/>
      <c r="AAE38" s="45"/>
      <c r="AAF38" s="45"/>
      <c r="AAG38" s="45"/>
      <c r="AAH38" s="45"/>
      <c r="AAI38" s="45"/>
      <c r="AAJ38" s="45"/>
      <c r="AAK38" s="45"/>
      <c r="AAL38" s="45"/>
      <c r="AAM38" s="45"/>
      <c r="AAN38" s="45"/>
      <c r="AAO38" s="45"/>
      <c r="AAP38" s="45"/>
      <c r="AAQ38" s="45"/>
      <c r="AAR38" s="45"/>
      <c r="AAS38" s="45"/>
      <c r="AAT38" s="45"/>
      <c r="AAU38" s="45"/>
      <c r="AAV38" s="45"/>
      <c r="AAW38" s="45"/>
      <c r="AAX38" s="45"/>
      <c r="AAY38" s="45"/>
      <c r="AAZ38" s="45"/>
      <c r="ABA38" s="45"/>
      <c r="ABB38" s="45"/>
      <c r="ABC38" s="45"/>
      <c r="ABD38" s="45"/>
      <c r="ABE38" s="45"/>
      <c r="ABF38" s="45"/>
      <c r="ABG38" s="45"/>
      <c r="ABH38" s="45"/>
      <c r="ABI38" s="45"/>
      <c r="ABJ38" s="45"/>
      <c r="ABK38" s="45"/>
      <c r="ABL38" s="45"/>
      <c r="ABM38" s="45"/>
      <c r="ABN38" s="45"/>
      <c r="ABO38" s="45"/>
      <c r="ABP38" s="45"/>
      <c r="ABQ38" s="45"/>
      <c r="ABR38" s="45"/>
      <c r="ABS38" s="45"/>
      <c r="ABT38" s="45"/>
      <c r="ABU38" s="45"/>
      <c r="ABV38" s="45"/>
      <c r="ABW38" s="45"/>
      <c r="ABX38" s="45"/>
      <c r="ABY38" s="45"/>
      <c r="ABZ38" s="45"/>
      <c r="ACA38" s="45"/>
      <c r="ACB38" s="45"/>
      <c r="ACC38" s="45"/>
      <c r="ACD38" s="45"/>
      <c r="ACE38" s="45"/>
      <c r="ACF38" s="45"/>
      <c r="ACG38" s="45"/>
      <c r="ACH38" s="45"/>
      <c r="ACI38" s="45"/>
      <c r="ACJ38" s="45"/>
      <c r="ACK38" s="45"/>
      <c r="ACL38" s="45"/>
      <c r="ACM38" s="45"/>
      <c r="ACN38" s="45"/>
      <c r="ACO38" s="45"/>
      <c r="ACP38" s="45"/>
      <c r="ACQ38" s="45"/>
      <c r="ACR38" s="45"/>
      <c r="ACS38" s="45"/>
      <c r="ACT38" s="45"/>
      <c r="ACU38" s="45"/>
      <c r="ACV38" s="45"/>
      <c r="ACW38" s="45"/>
      <c r="ACX38" s="45"/>
      <c r="ACY38" s="45"/>
      <c r="ACZ38" s="45"/>
      <c r="ADA38" s="45"/>
      <c r="ADB38" s="45"/>
      <c r="ADC38" s="45"/>
      <c r="ADD38" s="45"/>
      <c r="ADE38" s="45"/>
      <c r="ADF38" s="45"/>
      <c r="ADG38" s="45"/>
      <c r="ADH38" s="45"/>
      <c r="ADI38" s="45"/>
      <c r="ADJ38" s="45"/>
      <c r="ADK38" s="45"/>
      <c r="ADL38" s="45"/>
      <c r="ADM38" s="45"/>
      <c r="ADN38" s="45"/>
      <c r="ADO38" s="45"/>
      <c r="ADP38" s="45"/>
      <c r="ADQ38" s="45"/>
      <c r="ADR38" s="45"/>
      <c r="ADS38" s="45"/>
      <c r="ADT38" s="45"/>
      <c r="ADU38" s="45"/>
      <c r="ADV38" s="45"/>
      <c r="ADW38" s="45"/>
      <c r="ADX38" s="45"/>
      <c r="ADY38" s="45"/>
      <c r="ADZ38" s="45"/>
      <c r="AEA38" s="45"/>
      <c r="AEB38" s="45"/>
      <c r="AEC38" s="45"/>
      <c r="AED38" s="45"/>
      <c r="AEE38" s="45"/>
      <c r="AEF38" s="45"/>
      <c r="AEG38" s="45"/>
      <c r="AEH38" s="45"/>
      <c r="AEI38" s="45"/>
      <c r="AEJ38" s="45"/>
      <c r="AEK38" s="45"/>
      <c r="AEL38" s="45"/>
      <c r="AEM38" s="45"/>
      <c r="AEN38" s="45"/>
      <c r="AEO38" s="45"/>
      <c r="AEP38" s="45"/>
      <c r="AEQ38" s="45"/>
      <c r="AER38" s="45"/>
      <c r="AES38" s="45"/>
      <c r="AET38" s="45"/>
      <c r="AEU38" s="45"/>
      <c r="AEV38" s="45"/>
      <c r="AEW38" s="45"/>
      <c r="AEX38" s="45"/>
      <c r="AEY38" s="45"/>
      <c r="AEZ38" s="45"/>
      <c r="AFA38" s="45"/>
      <c r="AFB38" s="45"/>
      <c r="AFC38" s="45"/>
      <c r="AFD38" s="45"/>
      <c r="AFE38" s="45"/>
      <c r="AFF38" s="45"/>
      <c r="AFG38" s="45"/>
      <c r="AFH38" s="45"/>
      <c r="AFI38" s="45"/>
      <c r="AFJ38" s="45"/>
      <c r="AFK38" s="45"/>
      <c r="AFL38" s="45"/>
      <c r="AFM38" s="45"/>
      <c r="AFN38" s="45"/>
      <c r="AFO38" s="45"/>
      <c r="AFP38" s="45"/>
      <c r="AFQ38" s="45"/>
      <c r="AFR38" s="45"/>
      <c r="AFS38" s="45"/>
      <c r="AFT38" s="45"/>
      <c r="AFU38" s="45"/>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c r="AMP38" s="45"/>
      <c r="AMQ38" s="45"/>
      <c r="AMR38" s="45"/>
      <c r="AMS38" s="45"/>
      <c r="AMT38" s="45"/>
      <c r="AMU38" s="45"/>
      <c r="AMV38" s="45"/>
      <c r="AMW38" s="45"/>
      <c r="AMX38" s="45"/>
      <c r="AMY38" s="45"/>
      <c r="AMZ38" s="45"/>
      <c r="ANA38" s="45"/>
      <c r="ANB38" s="45"/>
      <c r="ANC38" s="45"/>
      <c r="AND38" s="45"/>
      <c r="ANE38" s="45"/>
      <c r="ANF38" s="45"/>
      <c r="ANG38" s="45"/>
      <c r="ANH38" s="45"/>
      <c r="ANI38" s="45"/>
      <c r="ANJ38" s="45"/>
      <c r="ANK38" s="45"/>
      <c r="ANL38" s="45"/>
      <c r="ANM38" s="45"/>
      <c r="ANN38" s="45"/>
      <c r="ANO38" s="45"/>
      <c r="ANP38" s="45"/>
      <c r="ANQ38" s="45"/>
      <c r="ANR38" s="45"/>
      <c r="ANS38" s="45"/>
      <c r="ANT38" s="45"/>
      <c r="ANU38" s="45"/>
      <c r="ANV38" s="45"/>
      <c r="ANW38" s="45"/>
      <c r="ANX38" s="45"/>
      <c r="ANY38" s="45"/>
      <c r="ANZ38" s="45"/>
      <c r="AOA38" s="45"/>
      <c r="AOB38" s="45"/>
      <c r="AOC38" s="45"/>
      <c r="AOD38" s="45"/>
      <c r="AOE38" s="45"/>
      <c r="AOF38" s="45"/>
      <c r="AOG38" s="45"/>
      <c r="AOH38" s="45"/>
      <c r="AOI38" s="45"/>
      <c r="AOJ38" s="45"/>
      <c r="AOK38" s="45"/>
      <c r="AOL38" s="45"/>
      <c r="AOM38" s="45"/>
      <c r="AON38" s="45"/>
      <c r="AOO38" s="45"/>
      <c r="AOP38" s="45"/>
      <c r="AOQ38" s="45"/>
      <c r="AOR38" s="45"/>
      <c r="AOS38" s="45"/>
      <c r="AOT38" s="45"/>
      <c r="AOU38" s="45"/>
      <c r="AOV38" s="45"/>
      <c r="AOW38" s="45"/>
      <c r="AOX38" s="45"/>
      <c r="AOY38" s="45"/>
      <c r="AOZ38" s="45"/>
      <c r="APA38" s="45"/>
      <c r="APB38" s="45"/>
      <c r="APC38" s="45"/>
      <c r="APD38" s="45"/>
      <c r="APE38" s="45"/>
      <c r="APF38" s="45"/>
      <c r="APG38" s="45"/>
      <c r="APH38" s="45"/>
      <c r="API38" s="45"/>
      <c r="APJ38" s="45"/>
      <c r="APK38" s="45"/>
      <c r="APL38" s="45"/>
      <c r="APM38" s="45"/>
      <c r="APN38" s="45"/>
      <c r="APO38" s="45"/>
      <c r="APP38" s="45"/>
      <c r="APQ38" s="45"/>
      <c r="APR38" s="45"/>
      <c r="APS38" s="45"/>
      <c r="APT38" s="45"/>
      <c r="APU38" s="45"/>
      <c r="APV38" s="45"/>
      <c r="APW38" s="45"/>
      <c r="APX38" s="45"/>
      <c r="APY38" s="45"/>
      <c r="APZ38" s="45"/>
      <c r="AQA38" s="45"/>
      <c r="AQB38" s="45"/>
      <c r="AQC38" s="45"/>
      <c r="AQD38" s="45"/>
      <c r="AQE38" s="45"/>
      <c r="AQF38" s="45"/>
      <c r="AQG38" s="45"/>
      <c r="AQH38" s="45"/>
      <c r="AQI38" s="45"/>
      <c r="AQJ38" s="45"/>
      <c r="AQK38" s="45"/>
      <c r="AQL38" s="45"/>
      <c r="AQM38" s="45"/>
      <c r="AQN38" s="45"/>
      <c r="AQO38" s="45"/>
      <c r="AQP38" s="45"/>
      <c r="AQQ38" s="45"/>
      <c r="AQR38" s="45"/>
      <c r="AQS38" s="45"/>
      <c r="AQT38" s="45"/>
      <c r="AQU38" s="45"/>
      <c r="AQV38" s="45"/>
      <c r="AQW38" s="45"/>
      <c r="AQX38" s="45"/>
      <c r="AQY38" s="45"/>
      <c r="AQZ38" s="45"/>
      <c r="ARA38" s="45"/>
      <c r="ARB38" s="45"/>
      <c r="ARC38" s="45"/>
      <c r="ARD38" s="45"/>
      <c r="ARE38" s="45"/>
      <c r="ARF38" s="45"/>
      <c r="ARG38" s="45"/>
      <c r="ARH38" s="45"/>
      <c r="ARI38" s="45"/>
      <c r="ARJ38" s="45"/>
      <c r="ARK38" s="45"/>
      <c r="ARL38" s="45"/>
      <c r="ARM38" s="45"/>
      <c r="ARN38" s="45"/>
      <c r="ARO38" s="45"/>
      <c r="ARP38" s="45"/>
      <c r="ARQ38" s="45"/>
      <c r="ARR38" s="45"/>
      <c r="ARS38" s="45"/>
      <c r="ART38" s="45"/>
      <c r="ARU38" s="45"/>
      <c r="ARV38" s="45"/>
      <c r="ARW38" s="45"/>
      <c r="ARX38" s="45"/>
      <c r="ARY38" s="45"/>
      <c r="ARZ38" s="45"/>
      <c r="ASA38" s="45"/>
      <c r="ASB38" s="45"/>
      <c r="ASC38" s="45"/>
      <c r="ASD38" s="45"/>
      <c r="ASE38" s="45"/>
      <c r="ASF38" s="45"/>
      <c r="ASG38" s="45"/>
      <c r="ASH38" s="45"/>
      <c r="ASI38" s="45"/>
      <c r="ASJ38" s="45"/>
      <c r="ASK38" s="45"/>
      <c r="ASL38" s="45"/>
      <c r="ASM38" s="45"/>
      <c r="ASN38" s="45"/>
      <c r="ASO38" s="45"/>
      <c r="ASP38" s="45"/>
      <c r="ASQ38" s="45"/>
      <c r="ASR38" s="45"/>
      <c r="ASS38" s="45"/>
      <c r="AST38" s="45"/>
      <c r="ASU38" s="45"/>
      <c r="ASV38" s="45"/>
      <c r="ASW38" s="45"/>
      <c r="ASX38" s="45"/>
      <c r="ASY38" s="45"/>
      <c r="ASZ38" s="45"/>
      <c r="ATA38" s="45"/>
      <c r="ATB38" s="45"/>
      <c r="ATC38" s="45"/>
      <c r="ATD38" s="45"/>
      <c r="ATE38" s="45"/>
      <c r="ATF38" s="45"/>
      <c r="ATG38" s="45"/>
      <c r="ATH38" s="45"/>
      <c r="ATI38" s="45"/>
      <c r="ATJ38" s="45"/>
      <c r="ATK38" s="45"/>
      <c r="ATL38" s="45"/>
      <c r="ATM38" s="45"/>
      <c r="ATN38" s="45"/>
      <c r="ATO38" s="45"/>
      <c r="ATP38" s="45"/>
      <c r="ATQ38" s="45"/>
      <c r="ATR38" s="45"/>
      <c r="ATS38" s="45"/>
      <c r="ATT38" s="45"/>
      <c r="ATU38" s="45"/>
      <c r="ATV38" s="45"/>
      <c r="ATW38" s="45"/>
      <c r="ATX38" s="45"/>
      <c r="ATY38" s="45"/>
      <c r="ATZ38" s="45"/>
      <c r="AUA38" s="45"/>
      <c r="AUB38" s="45"/>
      <c r="AUC38" s="45"/>
      <c r="AUD38" s="45"/>
      <c r="AUE38" s="45"/>
      <c r="AUF38" s="45"/>
      <c r="AUG38" s="45"/>
      <c r="AUH38" s="45"/>
      <c r="AUI38" s="45"/>
      <c r="AUJ38" s="45"/>
      <c r="AUK38" s="45"/>
    </row>
    <row r="39" spans="1:1233" x14ac:dyDescent="0.2">
      <c r="A39" s="41" t="s">
        <v>244</v>
      </c>
      <c r="C39" s="41" t="s">
        <v>46</v>
      </c>
      <c r="D39" s="84" t="s">
        <v>81</v>
      </c>
      <c r="E39" s="83">
        <v>45422</v>
      </c>
      <c r="F39" s="51">
        <v>467509</v>
      </c>
      <c r="G39" s="51">
        <v>480786</v>
      </c>
      <c r="H39" s="51">
        <v>490980</v>
      </c>
      <c r="I39" s="51">
        <v>495555</v>
      </c>
      <c r="J39" s="51">
        <v>504316</v>
      </c>
      <c r="K39" s="51">
        <v>500889</v>
      </c>
      <c r="L39" s="51">
        <v>478307</v>
      </c>
      <c r="M39" s="51">
        <v>478712</v>
      </c>
      <c r="N39" s="51">
        <v>484849</v>
      </c>
      <c r="O39" s="51">
        <v>475918</v>
      </c>
      <c r="P39" s="51">
        <v>461970</v>
      </c>
      <c r="Q39" s="51">
        <v>451587</v>
      </c>
      <c r="R39" s="51">
        <v>468023</v>
      </c>
      <c r="S39" s="51">
        <v>493008</v>
      </c>
      <c r="T39" s="51">
        <v>495374</v>
      </c>
      <c r="U39" s="51">
        <v>478116</v>
      </c>
      <c r="V39" s="51">
        <v>490207</v>
      </c>
      <c r="W39" s="51">
        <v>494035</v>
      </c>
      <c r="X39" s="51">
        <v>479222</v>
      </c>
      <c r="Y39" s="51">
        <v>483752</v>
      </c>
      <c r="Z39" s="51">
        <v>466016</v>
      </c>
      <c r="AA39" s="51">
        <v>468444</v>
      </c>
      <c r="AB39" s="51">
        <v>443533</v>
      </c>
      <c r="AC39" s="51">
        <v>449000</v>
      </c>
      <c r="AD39" s="51">
        <v>450752</v>
      </c>
      <c r="AE39" s="51">
        <v>460322</v>
      </c>
      <c r="AF39" s="51">
        <v>460368</v>
      </c>
      <c r="AG39" s="51">
        <v>460877</v>
      </c>
      <c r="AH39" s="51">
        <v>473010</v>
      </c>
      <c r="AI39" s="51">
        <v>463462</v>
      </c>
      <c r="AJ39" s="51">
        <v>452806</v>
      </c>
      <c r="AK39" s="51">
        <v>454680</v>
      </c>
      <c r="AL39" s="51">
        <v>461595</v>
      </c>
      <c r="AM39" s="51">
        <v>454506</v>
      </c>
      <c r="AN39" s="51">
        <v>441806</v>
      </c>
      <c r="AO39" s="51">
        <v>449765</v>
      </c>
      <c r="AP39" s="51">
        <v>451755</v>
      </c>
      <c r="AQ39" s="51">
        <v>446690</v>
      </c>
      <c r="AR39" s="51">
        <v>448130</v>
      </c>
      <c r="AS39" s="51">
        <v>423338</v>
      </c>
      <c r="AT39" s="51">
        <v>439257</v>
      </c>
      <c r="AU39" s="51">
        <v>460099</v>
      </c>
      <c r="AV39" s="51">
        <v>466266</v>
      </c>
      <c r="AW39" s="51">
        <v>470271</v>
      </c>
      <c r="AX39" s="51">
        <v>467696</v>
      </c>
      <c r="AY39" s="51">
        <v>473869</v>
      </c>
      <c r="AZ39" s="51">
        <v>456400</v>
      </c>
      <c r="BA39" s="51">
        <v>446722</v>
      </c>
      <c r="BB39" s="51">
        <v>472020</v>
      </c>
      <c r="BC39" s="51">
        <v>486490</v>
      </c>
      <c r="BD39" s="51">
        <v>505459</v>
      </c>
      <c r="BE39" s="51">
        <v>508498</v>
      </c>
      <c r="BF39" s="51">
        <v>510631</v>
      </c>
      <c r="BG39" s="51">
        <v>494163</v>
      </c>
      <c r="BH39" s="51">
        <v>488484</v>
      </c>
      <c r="BI39" s="51">
        <v>487339</v>
      </c>
      <c r="BJ39" s="51">
        <v>474334</v>
      </c>
      <c r="BK39" s="51">
        <v>484668</v>
      </c>
      <c r="BL39" s="51">
        <v>490257</v>
      </c>
      <c r="BM39" s="51">
        <v>477351</v>
      </c>
      <c r="BN39" s="51">
        <v>511944</v>
      </c>
      <c r="BO39" s="51">
        <v>547868</v>
      </c>
      <c r="BP39" s="51">
        <v>537853</v>
      </c>
      <c r="BQ39" s="51">
        <v>532310</v>
      </c>
      <c r="BR39" s="51">
        <v>519911</v>
      </c>
      <c r="BS39" s="51">
        <v>517673</v>
      </c>
      <c r="BT39" s="51">
        <v>491452</v>
      </c>
      <c r="BU39" s="51">
        <v>485173</v>
      </c>
      <c r="BV39" s="51">
        <v>497867</v>
      </c>
      <c r="BW39" s="51">
        <v>509710</v>
      </c>
      <c r="BX39" s="51">
        <v>490293</v>
      </c>
      <c r="BY39" s="51">
        <v>495605</v>
      </c>
      <c r="BZ39" s="51">
        <v>508515</v>
      </c>
      <c r="CA39" s="51">
        <v>506823</v>
      </c>
      <c r="CB39" s="51">
        <v>535903</v>
      </c>
      <c r="CC39" s="51">
        <v>548585</v>
      </c>
      <c r="CD39" s="51">
        <v>552412</v>
      </c>
      <c r="CE39" s="51">
        <v>552122</v>
      </c>
      <c r="CF39" s="51">
        <v>539730</v>
      </c>
      <c r="CG39" s="51">
        <v>522750</v>
      </c>
      <c r="CH39" s="51">
        <v>548687</v>
      </c>
      <c r="CI39" s="51">
        <v>546085</v>
      </c>
      <c r="CJ39" s="51">
        <v>539887</v>
      </c>
      <c r="CK39" s="51">
        <v>540346</v>
      </c>
      <c r="CL39" s="51">
        <v>569389</v>
      </c>
      <c r="CM39" s="51">
        <v>583252</v>
      </c>
      <c r="CN39" s="51">
        <v>596193</v>
      </c>
      <c r="CO39" s="51">
        <v>608415</v>
      </c>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c r="WB39" s="45"/>
      <c r="WC39" s="45"/>
      <c r="WD39" s="45"/>
      <c r="WE39" s="45"/>
      <c r="WF39" s="45"/>
      <c r="WG39" s="45"/>
      <c r="WH39" s="45"/>
      <c r="WI39" s="45"/>
      <c r="WJ39" s="45"/>
      <c r="WK39" s="45"/>
      <c r="WL39" s="45"/>
      <c r="WM39" s="45"/>
      <c r="WN39" s="45"/>
      <c r="WO39" s="45"/>
      <c r="WP39" s="45"/>
      <c r="WQ39" s="45"/>
      <c r="WR39" s="45"/>
      <c r="WS39" s="45"/>
      <c r="WT39" s="45"/>
      <c r="WU39" s="45"/>
      <c r="WV39" s="45"/>
      <c r="WW39" s="45"/>
      <c r="WX39" s="45"/>
      <c r="WY39" s="45"/>
      <c r="WZ39" s="45"/>
      <c r="XA39" s="45"/>
      <c r="XB39" s="45"/>
      <c r="XC39" s="45"/>
      <c r="XD39" s="45"/>
      <c r="XE39" s="45"/>
      <c r="XF39" s="45"/>
      <c r="XG39" s="45"/>
      <c r="XH39" s="45"/>
      <c r="XI39" s="45"/>
      <c r="XJ39" s="45"/>
      <c r="XK39" s="45"/>
      <c r="XL39" s="45"/>
      <c r="XM39" s="45"/>
      <c r="XN39" s="45"/>
      <c r="XO39" s="45"/>
      <c r="XP39" s="45"/>
      <c r="XQ39" s="45"/>
      <c r="XR39" s="45"/>
      <c r="XS39" s="45"/>
      <c r="XT39" s="45"/>
      <c r="XU39" s="45"/>
      <c r="XV39" s="45"/>
      <c r="XW39" s="45"/>
      <c r="XX39" s="45"/>
      <c r="XY39" s="45"/>
      <c r="XZ39" s="45"/>
      <c r="YA39" s="45"/>
      <c r="YB39" s="45"/>
      <c r="YC39" s="45"/>
      <c r="YD39" s="45"/>
      <c r="YE39" s="45"/>
      <c r="YF39" s="45"/>
      <c r="YG39" s="45"/>
      <c r="YH39" s="45"/>
      <c r="YI39" s="45"/>
      <c r="YJ39" s="45"/>
      <c r="YK39" s="45"/>
      <c r="YL39" s="45"/>
      <c r="YM39" s="45"/>
      <c r="YN39" s="45"/>
      <c r="YO39" s="45"/>
      <c r="YP39" s="45"/>
      <c r="YQ39" s="45"/>
      <c r="YR39" s="45"/>
      <c r="YS39" s="45"/>
      <c r="YT39" s="45"/>
      <c r="YU39" s="45"/>
      <c r="YV39" s="45"/>
      <c r="YW39" s="45"/>
      <c r="YX39" s="45"/>
      <c r="YY39" s="45"/>
      <c r="YZ39" s="45"/>
      <c r="ZA39" s="45"/>
      <c r="ZB39" s="45"/>
      <c r="ZC39" s="45"/>
      <c r="ZD39" s="45"/>
      <c r="ZE39" s="45"/>
      <c r="ZF39" s="45"/>
      <c r="ZG39" s="45"/>
      <c r="ZH39" s="45"/>
      <c r="ZI39" s="45"/>
      <c r="ZJ39" s="45"/>
      <c r="ZK39" s="45"/>
      <c r="ZL39" s="45"/>
      <c r="ZM39" s="45"/>
      <c r="ZN39" s="45"/>
      <c r="ZO39" s="45"/>
      <c r="ZP39" s="45"/>
      <c r="ZQ39" s="45"/>
      <c r="ZR39" s="45"/>
      <c r="ZS39" s="45"/>
      <c r="ZT39" s="45"/>
      <c r="ZU39" s="45"/>
      <c r="ZV39" s="45"/>
      <c r="ZW39" s="45"/>
      <c r="ZX39" s="45"/>
      <c r="ZY39" s="45"/>
      <c r="ZZ39" s="45"/>
      <c r="AAA39" s="45"/>
      <c r="AAB39" s="45"/>
      <c r="AAC39" s="45"/>
      <c r="AAD39" s="45"/>
      <c r="AAE39" s="45"/>
      <c r="AAF39" s="45"/>
      <c r="AAG39" s="45"/>
      <c r="AAH39" s="45"/>
      <c r="AAI39" s="45"/>
      <c r="AAJ39" s="45"/>
      <c r="AAK39" s="45"/>
      <c r="AAL39" s="45"/>
      <c r="AAM39" s="45"/>
      <c r="AAN39" s="45"/>
      <c r="AAO39" s="45"/>
      <c r="AAP39" s="45"/>
      <c r="AAQ39" s="45"/>
      <c r="AAR39" s="45"/>
      <c r="AAS39" s="45"/>
      <c r="AAT39" s="45"/>
      <c r="AAU39" s="45"/>
      <c r="AAV39" s="45"/>
      <c r="AAW39" s="45"/>
      <c r="AAX39" s="45"/>
      <c r="AAY39" s="45"/>
      <c r="AAZ39" s="45"/>
      <c r="ABA39" s="45"/>
      <c r="ABB39" s="45"/>
      <c r="ABC39" s="45"/>
      <c r="ABD39" s="45"/>
      <c r="ABE39" s="45"/>
      <c r="ABF39" s="45"/>
      <c r="ABG39" s="45"/>
      <c r="ABH39" s="45"/>
      <c r="ABI39" s="45"/>
      <c r="ABJ39" s="45"/>
      <c r="ABK39" s="45"/>
      <c r="ABL39" s="45"/>
      <c r="ABM39" s="45"/>
      <c r="ABN39" s="45"/>
      <c r="ABO39" s="45"/>
      <c r="ABP39" s="45"/>
      <c r="ABQ39" s="45"/>
      <c r="ABR39" s="45"/>
      <c r="ABS39" s="45"/>
      <c r="ABT39" s="45"/>
      <c r="ABU39" s="45"/>
      <c r="ABV39" s="45"/>
      <c r="ABW39" s="45"/>
      <c r="ABX39" s="45"/>
      <c r="ABY39" s="45"/>
      <c r="ABZ39" s="45"/>
      <c r="ACA39" s="45"/>
      <c r="ACB39" s="45"/>
      <c r="ACC39" s="45"/>
      <c r="ACD39" s="45"/>
      <c r="ACE39" s="45"/>
      <c r="ACF39" s="45"/>
      <c r="ACG39" s="45"/>
      <c r="ACH39" s="45"/>
      <c r="ACI39" s="45"/>
      <c r="ACJ39" s="45"/>
      <c r="ACK39" s="45"/>
      <c r="ACL39" s="45"/>
      <c r="ACM39" s="45"/>
      <c r="ACN39" s="45"/>
      <c r="ACO39" s="45"/>
      <c r="ACP39" s="45"/>
      <c r="ACQ39" s="45"/>
      <c r="ACR39" s="45"/>
      <c r="ACS39" s="45"/>
      <c r="ACT39" s="45"/>
      <c r="ACU39" s="45"/>
      <c r="ACV39" s="45"/>
      <c r="ACW39" s="45"/>
      <c r="ACX39" s="45"/>
      <c r="ACY39" s="45"/>
      <c r="ACZ39" s="45"/>
      <c r="ADA39" s="45"/>
      <c r="ADB39" s="45"/>
      <c r="ADC39" s="45"/>
      <c r="ADD39" s="45"/>
      <c r="ADE39" s="45"/>
      <c r="ADF39" s="45"/>
      <c r="ADG39" s="45"/>
      <c r="ADH39" s="45"/>
      <c r="ADI39" s="45"/>
      <c r="ADJ39" s="45"/>
      <c r="ADK39" s="45"/>
      <c r="ADL39" s="45"/>
      <c r="ADM39" s="45"/>
      <c r="ADN39" s="45"/>
      <c r="ADO39" s="45"/>
      <c r="ADP39" s="45"/>
      <c r="ADQ39" s="45"/>
      <c r="ADR39" s="45"/>
      <c r="ADS39" s="45"/>
      <c r="ADT39" s="45"/>
      <c r="ADU39" s="45"/>
      <c r="ADV39" s="45"/>
      <c r="ADW39" s="45"/>
      <c r="ADX39" s="45"/>
      <c r="ADY39" s="45"/>
      <c r="ADZ39" s="45"/>
      <c r="AEA39" s="45"/>
      <c r="AEB39" s="45"/>
      <c r="AEC39" s="45"/>
      <c r="AED39" s="45"/>
      <c r="AEE39" s="45"/>
      <c r="AEF39" s="45"/>
      <c r="AEG39" s="45"/>
      <c r="AEH39" s="45"/>
      <c r="AEI39" s="45"/>
      <c r="AEJ39" s="45"/>
      <c r="AEK39" s="45"/>
      <c r="AEL39" s="45"/>
      <c r="AEM39" s="45"/>
      <c r="AEN39" s="45"/>
      <c r="AEO39" s="45"/>
      <c r="AEP39" s="45"/>
      <c r="AEQ39" s="45"/>
      <c r="AER39" s="45"/>
      <c r="AES39" s="45"/>
      <c r="AET39" s="45"/>
      <c r="AEU39" s="45"/>
      <c r="AEV39" s="45"/>
      <c r="AEW39" s="45"/>
      <c r="AEX39" s="45"/>
      <c r="AEY39" s="45"/>
      <c r="AEZ39" s="45"/>
      <c r="AFA39" s="45"/>
      <c r="AFB39" s="45"/>
      <c r="AFC39" s="45"/>
      <c r="AFD39" s="45"/>
      <c r="AFE39" s="45"/>
      <c r="AFF39" s="45"/>
      <c r="AFG39" s="45"/>
      <c r="AFH39" s="45"/>
      <c r="AFI39" s="45"/>
      <c r="AFJ39" s="45"/>
      <c r="AFK39" s="45"/>
      <c r="AFL39" s="45"/>
      <c r="AFM39" s="45"/>
      <c r="AFN39" s="45"/>
      <c r="AFO39" s="45"/>
      <c r="AFP39" s="45"/>
      <c r="AFQ39" s="45"/>
      <c r="AFR39" s="45"/>
      <c r="AFS39" s="45"/>
      <c r="AFT39" s="45"/>
      <c r="AFU39" s="45"/>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c r="AMP39" s="45"/>
      <c r="AMQ39" s="45"/>
      <c r="AMR39" s="45"/>
      <c r="AMS39" s="45"/>
      <c r="AMT39" s="45"/>
      <c r="AMU39" s="45"/>
      <c r="AMV39" s="45"/>
      <c r="AMW39" s="45"/>
      <c r="AMX39" s="45"/>
      <c r="AMY39" s="45"/>
      <c r="AMZ39" s="45"/>
      <c r="ANA39" s="45"/>
      <c r="ANB39" s="45"/>
      <c r="ANC39" s="45"/>
      <c r="AND39" s="45"/>
      <c r="ANE39" s="45"/>
      <c r="ANF39" s="45"/>
      <c r="ANG39" s="45"/>
      <c r="ANH39" s="45"/>
      <c r="ANI39" s="45"/>
      <c r="ANJ39" s="45"/>
      <c r="ANK39" s="45"/>
      <c r="ANL39" s="45"/>
      <c r="ANM39" s="45"/>
      <c r="ANN39" s="45"/>
      <c r="ANO39" s="45"/>
      <c r="ANP39" s="45"/>
      <c r="ANQ39" s="45"/>
      <c r="ANR39" s="45"/>
      <c r="ANS39" s="45"/>
      <c r="ANT39" s="45"/>
      <c r="ANU39" s="45"/>
      <c r="ANV39" s="45"/>
      <c r="ANW39" s="45"/>
      <c r="ANX39" s="45"/>
      <c r="ANY39" s="45"/>
      <c r="ANZ39" s="45"/>
      <c r="AOA39" s="45"/>
      <c r="AOB39" s="45"/>
      <c r="AOC39" s="45"/>
      <c r="AOD39" s="45"/>
      <c r="AOE39" s="45"/>
      <c r="AOF39" s="45"/>
      <c r="AOG39" s="45"/>
      <c r="AOH39" s="45"/>
      <c r="AOI39" s="45"/>
      <c r="AOJ39" s="45"/>
      <c r="AOK39" s="45"/>
      <c r="AOL39" s="45"/>
      <c r="AOM39" s="45"/>
      <c r="AON39" s="45"/>
      <c r="AOO39" s="45"/>
      <c r="AOP39" s="45"/>
      <c r="AOQ39" s="45"/>
      <c r="AOR39" s="45"/>
      <c r="AOS39" s="45"/>
      <c r="AOT39" s="45"/>
      <c r="AOU39" s="45"/>
      <c r="AOV39" s="45"/>
      <c r="AOW39" s="45"/>
      <c r="AOX39" s="45"/>
      <c r="AOY39" s="45"/>
      <c r="AOZ39" s="45"/>
      <c r="APA39" s="45"/>
      <c r="APB39" s="45"/>
      <c r="APC39" s="45"/>
      <c r="APD39" s="45"/>
      <c r="APE39" s="45"/>
      <c r="APF39" s="45"/>
      <c r="APG39" s="45"/>
      <c r="APH39" s="45"/>
      <c r="API39" s="45"/>
      <c r="APJ39" s="45"/>
      <c r="APK39" s="45"/>
      <c r="APL39" s="45"/>
      <c r="APM39" s="45"/>
      <c r="APN39" s="45"/>
      <c r="APO39" s="45"/>
      <c r="APP39" s="45"/>
      <c r="APQ39" s="45"/>
      <c r="APR39" s="45"/>
      <c r="APS39" s="45"/>
      <c r="APT39" s="45"/>
      <c r="APU39" s="45"/>
      <c r="APV39" s="45"/>
      <c r="APW39" s="45"/>
      <c r="APX39" s="45"/>
      <c r="APY39" s="45"/>
      <c r="APZ39" s="45"/>
      <c r="AQA39" s="45"/>
      <c r="AQB39" s="45"/>
      <c r="AQC39" s="45"/>
      <c r="AQD39" s="45"/>
      <c r="AQE39" s="45"/>
      <c r="AQF39" s="45"/>
      <c r="AQG39" s="45"/>
      <c r="AQH39" s="45"/>
      <c r="AQI39" s="45"/>
      <c r="AQJ39" s="45"/>
      <c r="AQK39" s="45"/>
      <c r="AQL39" s="45"/>
      <c r="AQM39" s="45"/>
      <c r="AQN39" s="45"/>
      <c r="AQO39" s="45"/>
      <c r="AQP39" s="45"/>
      <c r="AQQ39" s="45"/>
      <c r="AQR39" s="45"/>
      <c r="AQS39" s="45"/>
      <c r="AQT39" s="45"/>
      <c r="AQU39" s="45"/>
      <c r="AQV39" s="45"/>
      <c r="AQW39" s="45"/>
      <c r="AQX39" s="45"/>
      <c r="AQY39" s="45"/>
      <c r="AQZ39" s="45"/>
      <c r="ARA39" s="45"/>
      <c r="ARB39" s="45"/>
      <c r="ARC39" s="45"/>
      <c r="ARD39" s="45"/>
      <c r="ARE39" s="45"/>
      <c r="ARF39" s="45"/>
      <c r="ARG39" s="45"/>
      <c r="ARH39" s="45"/>
      <c r="ARI39" s="45"/>
      <c r="ARJ39" s="45"/>
      <c r="ARK39" s="45"/>
      <c r="ARL39" s="45"/>
      <c r="ARM39" s="45"/>
      <c r="ARN39" s="45"/>
      <c r="ARO39" s="45"/>
      <c r="ARP39" s="45"/>
      <c r="ARQ39" s="45"/>
      <c r="ARR39" s="45"/>
      <c r="ARS39" s="45"/>
      <c r="ART39" s="45"/>
      <c r="ARU39" s="45"/>
      <c r="ARV39" s="45"/>
      <c r="ARW39" s="45"/>
      <c r="ARX39" s="45"/>
      <c r="ARY39" s="45"/>
      <c r="ARZ39" s="45"/>
      <c r="ASA39" s="45"/>
      <c r="ASB39" s="45"/>
      <c r="ASC39" s="45"/>
      <c r="ASD39" s="45"/>
      <c r="ASE39" s="45"/>
      <c r="ASF39" s="45"/>
      <c r="ASG39" s="45"/>
      <c r="ASH39" s="45"/>
      <c r="ASI39" s="45"/>
      <c r="ASJ39" s="45"/>
      <c r="ASK39" s="45"/>
      <c r="ASL39" s="45"/>
      <c r="ASM39" s="45"/>
      <c r="ASN39" s="45"/>
      <c r="ASO39" s="45"/>
      <c r="ASP39" s="45"/>
      <c r="ASQ39" s="45"/>
      <c r="ASR39" s="45"/>
      <c r="ASS39" s="45"/>
      <c r="AST39" s="45"/>
      <c r="ASU39" s="45"/>
      <c r="ASV39" s="45"/>
      <c r="ASW39" s="45"/>
      <c r="ASX39" s="45"/>
      <c r="ASY39" s="45"/>
      <c r="ASZ39" s="45"/>
      <c r="ATA39" s="45"/>
      <c r="ATB39" s="45"/>
      <c r="ATC39" s="45"/>
      <c r="ATD39" s="45"/>
      <c r="ATE39" s="45"/>
      <c r="ATF39" s="45"/>
      <c r="ATG39" s="45"/>
      <c r="ATH39" s="45"/>
      <c r="ATI39" s="45"/>
      <c r="ATJ39" s="45"/>
      <c r="ATK39" s="45"/>
      <c r="ATL39" s="45"/>
      <c r="ATM39" s="45"/>
      <c r="ATN39" s="45"/>
      <c r="ATO39" s="45"/>
      <c r="ATP39" s="45"/>
      <c r="ATQ39" s="45"/>
      <c r="ATR39" s="45"/>
      <c r="ATS39" s="45"/>
      <c r="ATT39" s="45"/>
      <c r="ATU39" s="45"/>
      <c r="ATV39" s="45"/>
      <c r="ATW39" s="45"/>
      <c r="ATX39" s="45"/>
      <c r="ATY39" s="45"/>
      <c r="ATZ39" s="45"/>
      <c r="AUA39" s="45"/>
      <c r="AUB39" s="45"/>
      <c r="AUC39" s="45"/>
      <c r="AUD39" s="45"/>
      <c r="AUE39" s="45"/>
      <c r="AUF39" s="45"/>
      <c r="AUG39" s="45"/>
      <c r="AUH39" s="45"/>
      <c r="AUI39" s="45"/>
      <c r="AUJ39" s="45"/>
      <c r="AUK39" s="45"/>
    </row>
    <row r="40" spans="1:1233" x14ac:dyDescent="0.2">
      <c r="A40" s="41" t="s">
        <v>245</v>
      </c>
      <c r="C40" s="41" t="s">
        <v>246</v>
      </c>
      <c r="D40" s="84" t="s">
        <v>81</v>
      </c>
      <c r="E40" s="83">
        <v>45422</v>
      </c>
      <c r="F40" s="51">
        <v>0.39571968107427613</v>
      </c>
      <c r="G40" s="51">
        <v>0.54249694997966658</v>
      </c>
      <c r="H40" s="51">
        <v>0.58736517719568571</v>
      </c>
      <c r="I40" s="51">
        <v>0.59799757281553401</v>
      </c>
      <c r="J40" s="51">
        <v>0.54811174340403512</v>
      </c>
      <c r="K40" s="51">
        <v>0.56990679094540608</v>
      </c>
      <c r="L40" s="51">
        <v>0.54914458235491448</v>
      </c>
      <c r="M40" s="51">
        <v>0.53257978723404253</v>
      </c>
      <c r="N40" s="51">
        <v>0.44764237599510104</v>
      </c>
      <c r="O40" s="51">
        <v>0.56336405529953915</v>
      </c>
      <c r="P40" s="51">
        <v>0.68461911693352728</v>
      </c>
      <c r="Q40" s="51">
        <v>0.823240589198036</v>
      </c>
      <c r="R40" s="51">
        <v>0.39047231270358312</v>
      </c>
      <c r="S40" s="51">
        <v>0.4533721898417985</v>
      </c>
      <c r="T40" s="51">
        <v>0.39738751814223511</v>
      </c>
      <c r="U40" s="51">
        <v>0.42480359147025815</v>
      </c>
      <c r="V40" s="51">
        <v>0.39509848831882732</v>
      </c>
      <c r="W40" s="51">
        <v>0.48979064357715174</v>
      </c>
      <c r="X40" s="51">
        <v>0.52245862884160754</v>
      </c>
      <c r="Y40" s="51">
        <v>0.48773307163886165</v>
      </c>
      <c r="Z40" s="51">
        <v>0.4105638366817887</v>
      </c>
      <c r="AA40" s="51">
        <v>0.54164956914238815</v>
      </c>
      <c r="AB40" s="51">
        <v>0.61233019853709514</v>
      </c>
      <c r="AC40" s="51">
        <v>0.76053639846743293</v>
      </c>
      <c r="AD40" s="51">
        <v>0.31218372907746206</v>
      </c>
      <c r="AE40" s="51">
        <v>0.44061650045330913</v>
      </c>
      <c r="AF40" s="51">
        <v>0.44590053763440862</v>
      </c>
      <c r="AG40" s="51">
        <v>0.49375600384245916</v>
      </c>
      <c r="AH40" s="51">
        <v>0.56021095810137711</v>
      </c>
      <c r="AI40" s="51">
        <v>0.56649616368286448</v>
      </c>
      <c r="AJ40" s="51">
        <v>0.60375275938189843</v>
      </c>
      <c r="AK40" s="51">
        <v>0.56521739130434778</v>
      </c>
      <c r="AL40" s="51">
        <v>0.50239587172871358</v>
      </c>
      <c r="AM40" s="51">
        <v>0.60649514972585405</v>
      </c>
      <c r="AN40" s="51">
        <v>0.61979448350459709</v>
      </c>
      <c r="AO40" s="51">
        <v>0.80678605089538169</v>
      </c>
      <c r="AP40" s="51">
        <v>0.36444633008061095</v>
      </c>
      <c r="AQ40" s="51">
        <v>0.4727850615812475</v>
      </c>
      <c r="AR40" s="51">
        <v>0.48552522746071136</v>
      </c>
      <c r="AS40" s="51">
        <v>0.40070175438596484</v>
      </c>
      <c r="AT40" s="51">
        <v>0.44563869367507236</v>
      </c>
      <c r="AU40" s="51">
        <v>0.52847721822541971</v>
      </c>
      <c r="AV40" s="51">
        <v>0.60741476332340283</v>
      </c>
      <c r="AW40" s="51">
        <v>0.61078773767947225</v>
      </c>
      <c r="AX40" s="51">
        <v>0.62353801169590639</v>
      </c>
      <c r="AY40" s="51">
        <v>0.71666666666666667</v>
      </c>
      <c r="AZ40" s="51">
        <v>0.83207874927620151</v>
      </c>
      <c r="BA40" s="51">
        <v>1.0230375426621161</v>
      </c>
      <c r="BB40" s="51">
        <v>0.53644444444444439</v>
      </c>
      <c r="BC40" s="51">
        <v>0.64245614035087717</v>
      </c>
      <c r="BD40" s="51">
        <v>0.65382882882882887</v>
      </c>
      <c r="BE40" s="51">
        <v>0.68534759358288766</v>
      </c>
      <c r="BF40" s="51">
        <v>0.65344147303814115</v>
      </c>
      <c r="BG40" s="51">
        <v>0.70488630865989355</v>
      </c>
      <c r="BH40" s="51">
        <v>0.70163735597331711</v>
      </c>
      <c r="BI40" s="51">
        <v>0.76018420120439245</v>
      </c>
      <c r="BJ40" s="51">
        <v>0.74200206398348811</v>
      </c>
      <c r="BK40" s="51">
        <v>0.87394957983193278</v>
      </c>
      <c r="BL40" s="51">
        <v>1.055055055055055</v>
      </c>
      <c r="BM40" s="51">
        <v>1.4094232331437855</v>
      </c>
      <c r="BN40" s="51">
        <v>0.81002425222312047</v>
      </c>
      <c r="BO40" s="51">
        <v>0.70801978069232419</v>
      </c>
      <c r="BP40" s="51">
        <v>0.74490167516387473</v>
      </c>
      <c r="BQ40" s="51">
        <v>0.74133042529989102</v>
      </c>
      <c r="BR40" s="51">
        <v>0.71282289969746349</v>
      </c>
      <c r="BS40" s="51">
        <v>0.69963008631319357</v>
      </c>
      <c r="BT40" s="51">
        <v>0.70767778477029575</v>
      </c>
      <c r="BU40" s="51">
        <v>0.78476821192052981</v>
      </c>
      <c r="BV40" s="51">
        <v>0.72141768292682928</v>
      </c>
      <c r="BW40" s="51">
        <v>0.85523282618718299</v>
      </c>
      <c r="BX40" s="51">
        <v>1.0192427063935443</v>
      </c>
      <c r="BY40" s="51">
        <v>1.1639185257032008</v>
      </c>
      <c r="BZ40" s="51">
        <v>0.64686825053995678</v>
      </c>
      <c r="CA40" s="51">
        <v>0.72841575859178542</v>
      </c>
      <c r="CB40" s="51">
        <v>0.73144236572118293</v>
      </c>
      <c r="CC40" s="51">
        <v>0.85759897828863341</v>
      </c>
      <c r="CD40" s="51">
        <v>0.85397260273972586</v>
      </c>
      <c r="CE40" s="51">
        <v>0.79715663874079712</v>
      </c>
      <c r="CF40" s="51">
        <v>0.81429011395133966</v>
      </c>
      <c r="CG40" s="51">
        <v>0.8680089485458613</v>
      </c>
      <c r="CH40" s="51">
        <v>0.76151676590410533</v>
      </c>
      <c r="CI40" s="51">
        <v>0.80782122905027931</v>
      </c>
      <c r="CJ40" s="51">
        <v>0.80062864840592729</v>
      </c>
      <c r="CK40" s="51">
        <v>1.09375</v>
      </c>
      <c r="CL40" s="51">
        <v>0.77164248947122127</v>
      </c>
      <c r="CM40" s="51">
        <v>0.78753227591294728</v>
      </c>
      <c r="CN40" s="51">
        <v>0.83984867591424972</v>
      </c>
      <c r="CO40" s="51">
        <v>0.82526496705814945</v>
      </c>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row>
    <row r="41" spans="1:1233" x14ac:dyDescent="0.2">
      <c r="A41" s="41" t="s">
        <v>140</v>
      </c>
      <c r="C41" s="41" t="s">
        <v>130</v>
      </c>
      <c r="D41" s="84" t="s">
        <v>81</v>
      </c>
      <c r="E41" s="83">
        <v>45433</v>
      </c>
      <c r="F41" s="44">
        <v>6.1695210166645147</v>
      </c>
      <c r="G41" s="44">
        <v>6.2805844775872988</v>
      </c>
      <c r="H41" s="44">
        <v>6.4467492999524092</v>
      </c>
      <c r="I41" s="44">
        <v>6.4426544875740452</v>
      </c>
      <c r="J41" s="44">
        <v>6.7520509630280019</v>
      </c>
      <c r="K41" s="44">
        <v>6.5671840084251869</v>
      </c>
      <c r="L41" s="44">
        <v>6.7143076505094363</v>
      </c>
      <c r="M41" s="44">
        <v>6.5444465990309828</v>
      </c>
      <c r="N41" s="44">
        <v>6.6632526660107381</v>
      </c>
      <c r="O41" s="44">
        <v>6.8034641679294401</v>
      </c>
      <c r="P41" s="44">
        <v>6.7363336644559464</v>
      </c>
      <c r="Q41" s="44">
        <v>6.7438825287739705</v>
      </c>
      <c r="R41" s="44">
        <v>6.8072946035598667</v>
      </c>
      <c r="S41" s="44">
        <v>6.8706299889074298</v>
      </c>
      <c r="T41" s="44">
        <v>6.7740900949047527</v>
      </c>
      <c r="U41" s="44">
        <v>6.8019838599552997</v>
      </c>
      <c r="V41" s="44">
        <v>7.358662402099637</v>
      </c>
      <c r="W41" s="44">
        <v>6.8497633981799293</v>
      </c>
      <c r="X41" s="44">
        <v>6.972793438697348</v>
      </c>
      <c r="Y41" s="44">
        <v>7.0156053176467958</v>
      </c>
      <c r="Z41" s="44">
        <v>6.8464233713262121</v>
      </c>
      <c r="AA41" s="44">
        <v>6.7951070372942475</v>
      </c>
      <c r="AB41" s="44">
        <v>6.869092163854539</v>
      </c>
      <c r="AC41" s="44">
        <v>6.9242389335169312</v>
      </c>
      <c r="AD41" s="44">
        <v>6.8235981727065473</v>
      </c>
      <c r="AE41" s="44">
        <v>6.5176718943371634</v>
      </c>
      <c r="AF41" s="44">
        <v>6.7903260562571131</v>
      </c>
      <c r="AG41" s="44">
        <v>7.5101835780293555</v>
      </c>
      <c r="AH41" s="44">
        <v>6.8325698279199623</v>
      </c>
      <c r="AI41" s="44">
        <v>6.9500994193800949</v>
      </c>
      <c r="AJ41" s="44">
        <v>6.7363185283825908</v>
      </c>
      <c r="AK41" s="44">
        <v>6.7257434584650806</v>
      </c>
      <c r="AL41" s="44">
        <v>6.86039598517619</v>
      </c>
      <c r="AM41" s="44">
        <v>6.7782948960828318</v>
      </c>
      <c r="AN41" s="44">
        <v>6.4983471649487816</v>
      </c>
      <c r="AO41" s="44">
        <v>6.6263206470240128</v>
      </c>
      <c r="AP41" s="44">
        <v>6.4090332323658838</v>
      </c>
      <c r="AQ41" s="44">
        <v>6.664115422191986</v>
      </c>
      <c r="AR41" s="44">
        <v>6.3972351677212727</v>
      </c>
      <c r="AS41" s="44">
        <v>6.3639680966296233</v>
      </c>
      <c r="AT41" s="44">
        <v>5.9463204426822811</v>
      </c>
      <c r="AU41" s="44">
        <v>6.3916862832292507</v>
      </c>
      <c r="AV41" s="44">
        <v>6.5999848884574961</v>
      </c>
      <c r="AW41" s="44">
        <v>6.4317938504059002</v>
      </c>
      <c r="AX41" s="44">
        <v>6.4469864317683081</v>
      </c>
      <c r="AY41" s="44">
        <v>6.5259281178166546</v>
      </c>
      <c r="AZ41" s="44">
        <v>6.6960737274741877</v>
      </c>
      <c r="BA41" s="44">
        <v>6.6423013132724495</v>
      </c>
      <c r="BB41" s="44">
        <v>6.8489399957894062</v>
      </c>
      <c r="BC41" s="44">
        <v>6.6197223281126965</v>
      </c>
      <c r="BD41" s="44">
        <v>7.1273115571513985</v>
      </c>
      <c r="BE41" s="44">
        <v>7.5407423010619787</v>
      </c>
      <c r="BF41" s="44">
        <v>7.3837499391501282</v>
      </c>
      <c r="BG41" s="44">
        <v>7.2813675208323376</v>
      </c>
      <c r="BH41" s="44">
        <v>7.2586967101608959</v>
      </c>
      <c r="BI41" s="44">
        <v>7.3611558179170204</v>
      </c>
      <c r="BJ41" s="44">
        <v>7.5031745669943337</v>
      </c>
      <c r="BK41" s="44">
        <v>7.6061109655969252</v>
      </c>
      <c r="BL41" s="44">
        <v>8.4444375244488814</v>
      </c>
      <c r="BM41" s="44">
        <v>7.9540933283195532</v>
      </c>
      <c r="BN41" s="44">
        <v>8.5490086189738363</v>
      </c>
      <c r="BO41" s="44">
        <v>8.4769467828012122</v>
      </c>
      <c r="BP41" s="44">
        <v>8.6679680648302586</v>
      </c>
      <c r="BQ41" s="44">
        <v>8.8315708545121083</v>
      </c>
      <c r="BR41" s="44">
        <v>8.9209059775977035</v>
      </c>
      <c r="BS41" s="44">
        <v>9.0345344984184184</v>
      </c>
      <c r="BT41" s="44">
        <v>8.6966176244770104</v>
      </c>
      <c r="BU41" s="44">
        <v>9.2408593596811439</v>
      </c>
      <c r="BV41" s="44">
        <v>9.0190230504439945</v>
      </c>
      <c r="BW41" s="44">
        <v>9.2441075610231742</v>
      </c>
      <c r="BX41" s="44">
        <v>9.3538481291347129</v>
      </c>
      <c r="BY41" s="44">
        <v>9.1694019573711731</v>
      </c>
      <c r="BZ41" s="44">
        <v>10.123479114528244</v>
      </c>
      <c r="CA41" s="44">
        <v>10.186011278916425</v>
      </c>
      <c r="CB41" s="44">
        <v>40.050084406332672</v>
      </c>
      <c r="CC41" s="44">
        <v>46.333335860045167</v>
      </c>
      <c r="CD41" s="44">
        <v>38.695339242318141</v>
      </c>
      <c r="CE41" s="44">
        <v>32.766673515597383</v>
      </c>
      <c r="CF41" s="44">
        <v>36.139467949985821</v>
      </c>
      <c r="CG41" s="44">
        <v>39.333881741739937</v>
      </c>
      <c r="CH41" s="44">
        <v>39.528530636016448</v>
      </c>
      <c r="CI41" s="44">
        <v>39.185402916554615</v>
      </c>
      <c r="CJ41" s="44">
        <v>35.772855099106039</v>
      </c>
      <c r="CK41" s="44">
        <v>32.501192843376245</v>
      </c>
      <c r="CL41" s="44">
        <v>33.60679924903549</v>
      </c>
      <c r="CM41" s="44">
        <v>36.236007843988503</v>
      </c>
      <c r="CN41" s="44">
        <v>33.148097518791026</v>
      </c>
      <c r="CO41" s="44" t="e">
        <v>#N/A</v>
      </c>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c r="QR41" s="44"/>
      <c r="QS41" s="44"/>
      <c r="QT41" s="44"/>
      <c r="QU41" s="44"/>
      <c r="QV41" s="44"/>
      <c r="QW41" s="44"/>
      <c r="QX41" s="44"/>
      <c r="QY41" s="44"/>
      <c r="QZ41" s="44"/>
      <c r="RA41" s="44"/>
      <c r="RB41" s="44"/>
      <c r="RC41" s="44"/>
      <c r="RD41" s="44"/>
      <c r="RE41" s="44"/>
      <c r="RF41" s="44"/>
      <c r="RG41" s="44"/>
      <c r="RH41" s="44"/>
      <c r="RI41" s="44"/>
      <c r="RJ41" s="44"/>
      <c r="RK41" s="44"/>
      <c r="RL41" s="44"/>
      <c r="RM41" s="44"/>
      <c r="RN41" s="44"/>
      <c r="RO41" s="44"/>
      <c r="RP41" s="44"/>
      <c r="RQ41" s="44"/>
      <c r="RR41" s="44"/>
      <c r="RS41" s="44"/>
      <c r="RT41" s="44"/>
      <c r="RU41" s="44"/>
      <c r="RV41" s="44"/>
      <c r="RW41" s="44"/>
      <c r="RX41" s="44"/>
      <c r="RY41" s="44"/>
      <c r="RZ41" s="44"/>
      <c r="SA41" s="44"/>
      <c r="SB41" s="44"/>
      <c r="SC41" s="44"/>
      <c r="SD41" s="44"/>
      <c r="SE41" s="44"/>
      <c r="SF41" s="44"/>
      <c r="SG41" s="44"/>
      <c r="SH41" s="44"/>
      <c r="SI41" s="44"/>
      <c r="SJ41" s="44"/>
      <c r="SK41" s="44"/>
      <c r="SL41" s="44"/>
      <c r="SM41" s="44"/>
      <c r="SN41" s="44"/>
      <c r="SO41" s="44"/>
      <c r="SP41" s="44"/>
      <c r="SQ41" s="44"/>
      <c r="SR41" s="44"/>
      <c r="SS41" s="44"/>
      <c r="ST41" s="44"/>
      <c r="SU41" s="44"/>
      <c r="SV41" s="44"/>
      <c r="SW41" s="44"/>
      <c r="SX41" s="44"/>
      <c r="SY41" s="44"/>
      <c r="SZ41" s="44"/>
      <c r="TA41" s="44"/>
      <c r="TB41" s="44"/>
      <c r="TC41" s="44"/>
      <c r="TD41" s="44"/>
      <c r="TE41" s="44"/>
      <c r="TF41" s="44"/>
      <c r="TG41" s="44"/>
      <c r="TH41" s="44"/>
      <c r="TI41" s="44"/>
      <c r="TJ41" s="44"/>
      <c r="TK41" s="44"/>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c r="VE41" s="44"/>
      <c r="VF41" s="44"/>
      <c r="VG41" s="44"/>
      <c r="VH41" s="44"/>
      <c r="VI41" s="44"/>
      <c r="VJ41" s="44"/>
      <c r="VK41" s="44"/>
      <c r="VL41" s="44"/>
      <c r="VM41" s="44"/>
      <c r="VN41" s="44"/>
      <c r="VO41" s="44"/>
      <c r="VP41" s="44"/>
      <c r="VQ41" s="44"/>
      <c r="VR41" s="44"/>
      <c r="VS41" s="44"/>
      <c r="VT41" s="44"/>
      <c r="VU41" s="44"/>
      <c r="VV41" s="44"/>
      <c r="VW41" s="44"/>
      <c r="VX41" s="44"/>
      <c r="VY41" s="44"/>
      <c r="VZ41" s="44"/>
      <c r="WA41" s="44"/>
      <c r="WB41" s="44"/>
      <c r="WC41" s="44"/>
      <c r="WD41" s="44"/>
      <c r="WE41" s="44"/>
      <c r="WF41" s="44"/>
      <c r="WG41" s="44"/>
      <c r="WH41" s="44"/>
      <c r="WI41" s="44"/>
      <c r="WJ41" s="44"/>
      <c r="WK41" s="44"/>
      <c r="WL41" s="44"/>
      <c r="WM41" s="44"/>
      <c r="WN41" s="44"/>
      <c r="WO41" s="44"/>
      <c r="WP41" s="44"/>
      <c r="WQ41" s="44"/>
      <c r="WR41" s="44"/>
      <c r="WS41" s="44"/>
      <c r="WT41" s="44"/>
      <c r="WU41" s="44"/>
      <c r="WV41" s="44"/>
      <c r="WW41" s="44"/>
      <c r="WX41" s="44"/>
      <c r="WY41" s="44"/>
      <c r="WZ41" s="44"/>
      <c r="XA41" s="44"/>
      <c r="XB41" s="44"/>
      <c r="XC41" s="44"/>
      <c r="XD41" s="44"/>
      <c r="XE41" s="44"/>
      <c r="XF41" s="44"/>
      <c r="XG41" s="44"/>
      <c r="XH41" s="44"/>
      <c r="XI41" s="44"/>
      <c r="XJ41" s="44"/>
      <c r="XK41" s="44"/>
      <c r="XL41" s="44"/>
      <c r="XM41" s="44"/>
      <c r="XN41" s="44"/>
      <c r="XO41" s="44"/>
      <c r="XP41" s="44"/>
      <c r="XQ41" s="44"/>
      <c r="XR41" s="44"/>
      <c r="XS41" s="44"/>
      <c r="XT41" s="44"/>
      <c r="XU41" s="44"/>
      <c r="XV41" s="44"/>
      <c r="XW41" s="44"/>
      <c r="XX41" s="44"/>
      <c r="XY41" s="44"/>
      <c r="XZ41" s="44"/>
      <c r="YA41" s="44"/>
      <c r="YB41" s="44"/>
      <c r="YC41" s="44"/>
      <c r="YD41" s="44"/>
      <c r="YE41" s="44"/>
      <c r="YF41" s="44"/>
      <c r="YG41" s="44"/>
      <c r="YH41" s="44"/>
      <c r="YI41" s="44"/>
      <c r="YJ41" s="44"/>
      <c r="YK41" s="44"/>
      <c r="YL41" s="44"/>
      <c r="YM41" s="44"/>
      <c r="YN41" s="44"/>
      <c r="YO41" s="44"/>
      <c r="YP41" s="44"/>
      <c r="YQ41" s="44"/>
      <c r="YR41" s="44"/>
      <c r="YS41" s="44"/>
      <c r="YT41" s="44"/>
      <c r="YU41" s="44"/>
      <c r="YV41" s="44"/>
      <c r="YW41" s="44"/>
      <c r="YX41" s="44"/>
      <c r="YY41" s="44"/>
      <c r="YZ41" s="44"/>
      <c r="ZA41" s="44"/>
      <c r="ZB41" s="44"/>
      <c r="ZC41" s="44"/>
      <c r="ZD41" s="44"/>
      <c r="ZE41" s="44"/>
      <c r="ZF41" s="44"/>
      <c r="ZG41" s="44"/>
      <c r="ZH41" s="44"/>
      <c r="ZI41" s="44"/>
      <c r="ZJ41" s="44"/>
      <c r="ZK41" s="44"/>
      <c r="ZL41" s="44"/>
      <c r="ZM41" s="44"/>
      <c r="ZN41" s="44"/>
      <c r="ZO41" s="44"/>
      <c r="ZP41" s="44"/>
      <c r="ZQ41" s="44"/>
      <c r="ZR41" s="44"/>
      <c r="ZS41" s="44"/>
      <c r="ZT41" s="44"/>
      <c r="ZU41" s="44"/>
      <c r="ZV41" s="44"/>
      <c r="ZW41" s="44"/>
      <c r="ZX41" s="44"/>
      <c r="ZY41" s="44"/>
      <c r="ZZ41" s="44"/>
      <c r="AAA41" s="44"/>
      <c r="AAB41" s="44"/>
      <c r="AAC41" s="44"/>
      <c r="AAD41" s="44"/>
      <c r="AAE41" s="44"/>
      <c r="AAF41" s="44"/>
      <c r="AAG41" s="44"/>
      <c r="AAH41" s="44"/>
      <c r="AAI41" s="44"/>
      <c r="AAJ41" s="44"/>
      <c r="AAK41" s="44"/>
      <c r="AAL41" s="44"/>
      <c r="AAM41" s="44"/>
      <c r="AAN41" s="44"/>
      <c r="AAO41" s="44"/>
      <c r="AAP41" s="44"/>
      <c r="AAQ41" s="44"/>
      <c r="AAR41" s="44"/>
      <c r="AAS41" s="44"/>
      <c r="AAT41" s="44"/>
      <c r="AAU41" s="44"/>
      <c r="AAV41" s="44"/>
      <c r="AAW41" s="44"/>
      <c r="AAX41" s="44"/>
      <c r="AAY41" s="44"/>
      <c r="AAZ41" s="44"/>
      <c r="ABA41" s="44"/>
      <c r="ABB41" s="44"/>
      <c r="ABC41" s="44"/>
      <c r="ABD41" s="44"/>
      <c r="ABE41" s="44"/>
      <c r="ABF41" s="44"/>
      <c r="ABG41" s="44"/>
      <c r="ABH41" s="44"/>
      <c r="ABI41" s="44"/>
      <c r="ABJ41" s="44"/>
      <c r="ABK41" s="44"/>
      <c r="ABL41" s="44"/>
      <c r="ABM41" s="44"/>
      <c r="ABN41" s="44"/>
      <c r="ABO41" s="44"/>
      <c r="ABP41" s="44"/>
      <c r="ABQ41" s="44"/>
      <c r="ABR41" s="44"/>
      <c r="ABS41" s="44"/>
      <c r="ABT41" s="44"/>
      <c r="ABU41" s="44"/>
      <c r="ABV41" s="44"/>
      <c r="ABW41" s="44"/>
      <c r="ABX41" s="44"/>
      <c r="ABY41" s="44"/>
      <c r="ABZ41" s="44"/>
      <c r="ACA41" s="44"/>
      <c r="ACB41" s="44"/>
      <c r="ACC41" s="44"/>
      <c r="ACD41" s="44"/>
      <c r="ACE41" s="44"/>
      <c r="ACF41" s="44"/>
      <c r="ACG41" s="44"/>
      <c r="ACH41" s="44"/>
      <c r="ACI41" s="44"/>
      <c r="ACJ41" s="44"/>
      <c r="ACK41" s="44"/>
      <c r="ACL41" s="44"/>
      <c r="ACM41" s="44"/>
      <c r="ACN41" s="44"/>
      <c r="ACO41" s="44"/>
      <c r="ACP41" s="44"/>
      <c r="ACQ41" s="44"/>
      <c r="ACR41" s="44"/>
      <c r="ACS41" s="44"/>
      <c r="ACT41" s="44"/>
      <c r="ACU41" s="44"/>
      <c r="ACV41" s="44"/>
      <c r="ACW41" s="44"/>
      <c r="ACX41" s="44"/>
      <c r="ACY41" s="44"/>
      <c r="ACZ41" s="44"/>
      <c r="ADA41" s="44"/>
      <c r="ADB41" s="44"/>
      <c r="ADC41" s="44"/>
      <c r="ADD41" s="44"/>
      <c r="ADE41" s="44"/>
      <c r="ADF41" s="44"/>
      <c r="ADG41" s="44"/>
      <c r="ADH41" s="44"/>
      <c r="ADI41" s="44"/>
      <c r="ADJ41" s="44"/>
      <c r="ADK41" s="44"/>
      <c r="ADL41" s="44"/>
      <c r="ADM41" s="44"/>
      <c r="ADN41" s="44"/>
      <c r="ADO41" s="44"/>
      <c r="ADP41" s="44"/>
      <c r="ADQ41" s="44"/>
      <c r="ADR41" s="44"/>
      <c r="ADS41" s="44"/>
      <c r="ADT41" s="44"/>
      <c r="ADU41" s="44"/>
      <c r="ADV41" s="44"/>
      <c r="ADW41" s="44"/>
      <c r="ADX41" s="44"/>
      <c r="ADY41" s="44"/>
      <c r="ADZ41" s="44"/>
      <c r="AEA41" s="44"/>
      <c r="AEB41" s="44"/>
      <c r="AEC41" s="44"/>
      <c r="AED41" s="44"/>
      <c r="AEE41" s="44"/>
      <c r="AEF41" s="44"/>
      <c r="AEG41" s="44"/>
      <c r="AEH41" s="44"/>
      <c r="AEI41" s="44"/>
      <c r="AEJ41" s="44"/>
      <c r="AEK41" s="44"/>
      <c r="AEL41" s="44"/>
      <c r="AEM41" s="44"/>
      <c r="AEN41" s="44"/>
      <c r="AEO41" s="44"/>
      <c r="AEP41" s="44"/>
      <c r="AEQ41" s="44"/>
      <c r="AER41" s="44"/>
      <c r="AES41" s="44"/>
      <c r="AET41" s="44"/>
      <c r="AEU41" s="44"/>
      <c r="AEV41" s="44"/>
      <c r="AEW41" s="44"/>
      <c r="AEX41" s="44"/>
      <c r="AEY41" s="44"/>
      <c r="AEZ41" s="44"/>
      <c r="AFA41" s="44"/>
      <c r="AFB41" s="44"/>
      <c r="AFC41" s="44"/>
      <c r="AFD41" s="44"/>
      <c r="AFE41" s="44"/>
      <c r="AFF41" s="44"/>
      <c r="AFG41" s="44"/>
      <c r="AFH41" s="44"/>
      <c r="AFI41" s="44"/>
      <c r="AFJ41" s="44"/>
      <c r="AFK41" s="44"/>
      <c r="AFL41" s="44"/>
      <c r="AFM41" s="44"/>
      <c r="AFN41" s="44"/>
      <c r="AFO41" s="44"/>
      <c r="AFP41" s="44"/>
      <c r="AFQ41" s="44"/>
      <c r="AFR41" s="44"/>
      <c r="AFS41" s="44"/>
      <c r="AFT41" s="44"/>
      <c r="AFU41" s="44"/>
      <c r="AFV41" s="44"/>
      <c r="AFW41" s="44"/>
      <c r="AFX41" s="44"/>
      <c r="AFY41" s="44"/>
      <c r="AFZ41" s="44"/>
      <c r="AGA41" s="44"/>
      <c r="AGB41" s="44"/>
      <c r="AGC41" s="44"/>
      <c r="AGD41" s="44"/>
      <c r="AGE41" s="44"/>
      <c r="AGF41" s="44"/>
      <c r="AGG41" s="44"/>
      <c r="AGH41" s="44"/>
      <c r="AGI41" s="44"/>
      <c r="AGJ41" s="44"/>
      <c r="AGK41" s="44"/>
      <c r="AGL41" s="44"/>
      <c r="AGM41" s="44"/>
      <c r="AGN41" s="44"/>
      <c r="AGO41" s="44"/>
      <c r="AGP41" s="44"/>
      <c r="AGQ41" s="44"/>
      <c r="AGR41" s="44"/>
      <c r="AGS41" s="44"/>
      <c r="AGT41" s="44"/>
      <c r="AGU41" s="44"/>
      <c r="AGV41" s="44"/>
      <c r="AGW41" s="44"/>
      <c r="AGX41" s="44"/>
      <c r="AGY41" s="44"/>
      <c r="AGZ41" s="44"/>
      <c r="AHA41" s="44"/>
      <c r="AHB41" s="44"/>
      <c r="AHC41" s="44"/>
      <c r="AHD41" s="44"/>
      <c r="AHE41" s="44"/>
      <c r="AHF41" s="44"/>
      <c r="AHG41" s="44"/>
      <c r="AHH41" s="44"/>
      <c r="AHI41" s="44"/>
      <c r="AHJ41" s="44"/>
      <c r="AHK41" s="44"/>
      <c r="AHL41" s="44"/>
      <c r="AHM41" s="44"/>
      <c r="AHN41" s="44"/>
      <c r="AHO41" s="44"/>
      <c r="AHP41" s="44"/>
      <c r="AHQ41" s="44"/>
      <c r="AHR41" s="44"/>
      <c r="AHS41" s="44"/>
      <c r="AHT41" s="44"/>
      <c r="AHU41" s="44"/>
      <c r="AHV41" s="44"/>
      <c r="AHW41" s="44"/>
      <c r="AHX41" s="44"/>
      <c r="AHY41" s="44"/>
      <c r="AHZ41" s="44"/>
      <c r="AIA41" s="44"/>
      <c r="AIB41" s="44"/>
      <c r="AIC41" s="44"/>
      <c r="AID41" s="44"/>
      <c r="AIE41" s="44"/>
      <c r="AIF41" s="44"/>
      <c r="AIG41" s="44"/>
      <c r="AIH41" s="44"/>
      <c r="AII41" s="44"/>
      <c r="AIJ41" s="44"/>
      <c r="AIK41" s="44"/>
      <c r="AIL41" s="44"/>
      <c r="AIM41" s="44"/>
      <c r="AIN41" s="44"/>
      <c r="AIO41" s="44"/>
      <c r="AIP41" s="44"/>
      <c r="AIQ41" s="44"/>
      <c r="AIR41" s="44"/>
      <c r="AIS41" s="44"/>
      <c r="AIT41" s="44"/>
      <c r="AIU41" s="44"/>
      <c r="AIV41" s="44"/>
      <c r="AIW41" s="44"/>
      <c r="AIX41" s="44"/>
      <c r="AIY41" s="44"/>
      <c r="AIZ41" s="44"/>
      <c r="AJA41" s="44"/>
      <c r="AJB41" s="44"/>
      <c r="AJC41" s="44"/>
      <c r="AJD41" s="44"/>
      <c r="AJE41" s="44"/>
      <c r="AJF41" s="44"/>
      <c r="AJG41" s="44"/>
      <c r="AJH41" s="44"/>
      <c r="AJI41" s="44"/>
      <c r="AJJ41" s="44"/>
      <c r="AJK41" s="44"/>
      <c r="AJL41" s="44"/>
      <c r="AJM41" s="44"/>
      <c r="AJN41" s="44"/>
      <c r="AJO41" s="44"/>
      <c r="AJP41" s="44"/>
      <c r="AJQ41" s="44"/>
      <c r="AJR41" s="44"/>
      <c r="AJS41" s="44"/>
      <c r="AJT41" s="44"/>
      <c r="AJU41" s="44"/>
      <c r="AJV41" s="44"/>
      <c r="AJW41" s="44"/>
      <c r="AJX41" s="44"/>
      <c r="AJY41" s="44"/>
      <c r="AJZ41" s="44"/>
      <c r="AKA41" s="44"/>
      <c r="AKB41" s="44"/>
      <c r="AKC41" s="44"/>
      <c r="AKD41" s="44"/>
      <c r="AKE41" s="44"/>
      <c r="AKF41" s="44"/>
      <c r="AKG41" s="44"/>
      <c r="AKH41" s="44"/>
      <c r="AKI41" s="44"/>
      <c r="AKJ41" s="44"/>
      <c r="AKK41" s="44"/>
      <c r="AKL41" s="44"/>
      <c r="AKM41" s="44"/>
      <c r="AKN41" s="44"/>
      <c r="AKO41" s="44"/>
      <c r="AKP41" s="44"/>
      <c r="AKQ41" s="44"/>
      <c r="AKR41" s="44"/>
      <c r="AKS41" s="44"/>
      <c r="AKT41" s="44"/>
      <c r="AKU41" s="44"/>
      <c r="AKV41" s="44"/>
      <c r="AKW41" s="44"/>
      <c r="AKX41" s="44"/>
      <c r="AKY41" s="44"/>
      <c r="AKZ41" s="44"/>
      <c r="ALA41" s="44"/>
      <c r="ALB41" s="44"/>
      <c r="ALC41" s="44"/>
      <c r="ALD41" s="44"/>
      <c r="ALE41" s="44"/>
      <c r="ALF41" s="44"/>
      <c r="ALG41" s="44"/>
      <c r="ALH41" s="44"/>
      <c r="ALI41" s="44"/>
      <c r="ALJ41" s="44"/>
      <c r="ALK41" s="44"/>
      <c r="ALL41" s="44"/>
      <c r="ALM41" s="44"/>
      <c r="ALN41" s="44"/>
      <c r="ALO41" s="44"/>
      <c r="ALP41" s="44"/>
      <c r="ALQ41" s="44"/>
      <c r="ALR41" s="44"/>
      <c r="ALS41" s="44"/>
      <c r="ALT41" s="44"/>
      <c r="ALU41" s="44"/>
      <c r="ALV41" s="44"/>
      <c r="ALW41" s="44"/>
      <c r="ALX41" s="44"/>
      <c r="ALY41" s="44"/>
      <c r="ALZ41" s="44"/>
      <c r="AMA41" s="44"/>
      <c r="AMB41" s="44"/>
      <c r="AMC41" s="44"/>
      <c r="AMD41" s="44"/>
      <c r="AME41" s="44"/>
      <c r="AMF41" s="44"/>
      <c r="AMG41" s="44"/>
      <c r="AMH41" s="44"/>
      <c r="AMI41" s="44"/>
      <c r="AMJ41" s="44"/>
      <c r="AMK41" s="44"/>
      <c r="AML41" s="44"/>
      <c r="AMM41" s="44"/>
      <c r="AMN41" s="44"/>
      <c r="AMO41" s="44"/>
      <c r="AMP41" s="44"/>
      <c r="AMQ41" s="44"/>
      <c r="AMR41" s="44"/>
      <c r="AMS41" s="44"/>
      <c r="AMT41" s="44"/>
      <c r="AMU41" s="44"/>
      <c r="AMV41" s="44"/>
      <c r="AMW41" s="44"/>
      <c r="AMX41" s="44"/>
      <c r="AMY41" s="44"/>
      <c r="AMZ41" s="44"/>
      <c r="ANA41" s="44"/>
      <c r="ANB41" s="44"/>
      <c r="ANC41" s="44"/>
      <c r="AND41" s="44"/>
      <c r="ANE41" s="44"/>
      <c r="ANF41" s="44"/>
      <c r="ANG41" s="44"/>
      <c r="ANH41" s="44"/>
      <c r="ANI41" s="44"/>
      <c r="ANJ41" s="44"/>
      <c r="ANK41" s="44"/>
      <c r="ANL41" s="44"/>
      <c r="ANM41" s="44"/>
      <c r="ANN41" s="44"/>
      <c r="ANO41" s="44"/>
      <c r="ANP41" s="44"/>
      <c r="ANQ41" s="44"/>
      <c r="ANR41" s="44"/>
      <c r="ANS41" s="44"/>
      <c r="ANT41" s="44"/>
      <c r="ANU41" s="44"/>
      <c r="ANV41" s="44"/>
      <c r="ANW41" s="44"/>
      <c r="ANX41" s="44"/>
      <c r="ANY41" s="44"/>
      <c r="ANZ41" s="44"/>
      <c r="AOA41" s="44"/>
      <c r="AOB41" s="44"/>
      <c r="AOC41" s="44"/>
      <c r="AOD41" s="44"/>
      <c r="AOE41" s="44"/>
      <c r="AOF41" s="44"/>
      <c r="AOG41" s="44"/>
      <c r="AOH41" s="44"/>
      <c r="AOI41" s="44"/>
      <c r="AOJ41" s="44"/>
      <c r="AOK41" s="44"/>
      <c r="AOL41" s="44"/>
      <c r="AOM41" s="44"/>
      <c r="AON41" s="44"/>
      <c r="AOO41" s="44"/>
      <c r="AOP41" s="44"/>
      <c r="AOQ41" s="44"/>
      <c r="AOR41" s="44"/>
      <c r="AOS41" s="44"/>
      <c r="AOT41" s="44"/>
      <c r="AOU41" s="44"/>
      <c r="AOV41" s="44"/>
      <c r="AOW41" s="44"/>
      <c r="AOX41" s="44"/>
      <c r="AOY41" s="44"/>
      <c r="AOZ41" s="44"/>
      <c r="APA41" s="44"/>
      <c r="APB41" s="44"/>
      <c r="APC41" s="44"/>
      <c r="APD41" s="44"/>
      <c r="APE41" s="44"/>
      <c r="APF41" s="44"/>
      <c r="APG41" s="44"/>
      <c r="APH41" s="44"/>
      <c r="API41" s="44"/>
      <c r="APJ41" s="44"/>
      <c r="APK41" s="44"/>
      <c r="APL41" s="44"/>
      <c r="APM41" s="44"/>
      <c r="APN41" s="44"/>
      <c r="APO41" s="44"/>
      <c r="APP41" s="44"/>
      <c r="APQ41" s="44"/>
      <c r="APR41" s="44"/>
      <c r="APS41" s="44"/>
      <c r="APT41" s="44"/>
      <c r="APU41" s="44"/>
      <c r="APV41" s="44"/>
      <c r="APW41" s="44"/>
      <c r="APX41" s="44"/>
      <c r="APY41" s="44"/>
      <c r="APZ41" s="44"/>
      <c r="AQA41" s="44"/>
      <c r="AQB41" s="44"/>
      <c r="AQC41" s="44"/>
      <c r="AQD41" s="44"/>
      <c r="AQE41" s="44"/>
      <c r="AQF41" s="44"/>
      <c r="AQG41" s="44"/>
      <c r="AQH41" s="44"/>
      <c r="AQI41" s="44"/>
      <c r="AQJ41" s="44"/>
      <c r="AQK41" s="44"/>
      <c r="AQL41" s="44"/>
      <c r="AQM41" s="44"/>
      <c r="AQN41" s="44"/>
      <c r="AQO41" s="44"/>
      <c r="AQP41" s="44"/>
      <c r="AQQ41" s="44"/>
      <c r="AQR41" s="44"/>
      <c r="AQS41" s="44"/>
      <c r="AQT41" s="44"/>
      <c r="AQU41" s="44"/>
      <c r="AQV41" s="44"/>
      <c r="AQW41" s="44"/>
      <c r="AQX41" s="44"/>
      <c r="AQY41" s="44"/>
      <c r="AQZ41" s="44"/>
      <c r="ARA41" s="44"/>
      <c r="ARB41" s="44"/>
      <c r="ARC41" s="44"/>
      <c r="ARD41" s="44"/>
      <c r="ARE41" s="44"/>
      <c r="ARF41" s="44"/>
      <c r="ARG41" s="44"/>
      <c r="ARH41" s="44"/>
      <c r="ARI41" s="44"/>
      <c r="ARJ41" s="44"/>
      <c r="ARK41" s="44"/>
      <c r="ARL41" s="44"/>
      <c r="ARM41" s="44"/>
      <c r="ARN41" s="44"/>
      <c r="ARO41" s="44"/>
      <c r="ARP41" s="44"/>
      <c r="ARQ41" s="44"/>
      <c r="ARR41" s="44"/>
      <c r="ARS41" s="44"/>
      <c r="ART41" s="44"/>
      <c r="ARU41" s="44"/>
      <c r="ARV41" s="44"/>
      <c r="ARW41" s="44"/>
      <c r="ARX41" s="44"/>
      <c r="ARY41" s="44"/>
      <c r="ARZ41" s="44"/>
      <c r="ASA41" s="44"/>
      <c r="ASB41" s="44"/>
      <c r="ASC41" s="44"/>
      <c r="ASD41" s="44"/>
      <c r="ASE41" s="44"/>
      <c r="ASF41" s="44"/>
      <c r="ASG41" s="44"/>
      <c r="ASH41" s="44"/>
      <c r="ASI41" s="44"/>
      <c r="ASJ41" s="44"/>
      <c r="ASK41" s="44"/>
      <c r="ASL41" s="44"/>
      <c r="ASM41" s="44"/>
      <c r="ASN41" s="44"/>
      <c r="ASO41" s="44"/>
      <c r="ASP41" s="44"/>
      <c r="ASQ41" s="44"/>
      <c r="ASR41" s="44"/>
      <c r="ASS41" s="44"/>
      <c r="AST41" s="44"/>
      <c r="ASU41" s="44"/>
      <c r="ASV41" s="44"/>
      <c r="ASW41" s="44"/>
      <c r="ASX41" s="44"/>
      <c r="ASY41" s="44"/>
      <c r="ASZ41" s="44"/>
      <c r="ATA41" s="44"/>
      <c r="ATB41" s="44"/>
      <c r="ATC41" s="44"/>
      <c r="ATD41" s="44"/>
      <c r="ATE41" s="44"/>
      <c r="ATF41" s="44"/>
      <c r="ATG41" s="44"/>
      <c r="ATH41" s="44"/>
      <c r="ATI41" s="44"/>
      <c r="ATJ41" s="44"/>
      <c r="ATK41" s="44"/>
      <c r="ATL41" s="44"/>
      <c r="ATM41" s="44"/>
      <c r="ATN41" s="44"/>
      <c r="ATO41" s="44"/>
      <c r="ATP41" s="44"/>
      <c r="ATQ41" s="44"/>
      <c r="ATR41" s="44"/>
      <c r="ATS41" s="44"/>
      <c r="ATT41" s="44"/>
      <c r="ATU41" s="44"/>
      <c r="ATV41" s="44"/>
      <c r="ATW41" s="44"/>
      <c r="ATX41" s="44"/>
      <c r="ATY41" s="44"/>
      <c r="ATZ41" s="44"/>
      <c r="AUA41" s="44"/>
      <c r="AUB41" s="44"/>
      <c r="AUC41" s="44"/>
      <c r="AUD41" s="44"/>
      <c r="AUE41" s="44"/>
      <c r="AUF41" s="44"/>
      <c r="AUG41" s="44"/>
      <c r="AUH41" s="44"/>
      <c r="AUI41" s="44"/>
      <c r="AUJ41" s="44"/>
      <c r="AUK41" s="44"/>
    </row>
    <row r="42" spans="1:1233" x14ac:dyDescent="0.2">
      <c r="A42" s="41" t="s">
        <v>141</v>
      </c>
      <c r="C42" s="41" t="s">
        <v>130</v>
      </c>
      <c r="D42" s="84" t="s">
        <v>81</v>
      </c>
      <c r="E42" s="83">
        <v>45433</v>
      </c>
      <c r="F42" s="44">
        <v>5.7489610000000004</v>
      </c>
      <c r="G42" s="44">
        <v>5.8468669999999996</v>
      </c>
      <c r="H42" s="44">
        <v>5.9791249999999998</v>
      </c>
      <c r="I42" s="44">
        <v>6.0370160000000004</v>
      </c>
      <c r="J42" s="44">
        <v>6.1977659999999997</v>
      </c>
      <c r="K42" s="44">
        <v>5.9678290000000001</v>
      </c>
      <c r="L42" s="44">
        <v>5.8342890000000001</v>
      </c>
      <c r="M42" s="44">
        <v>5.9496770000000003</v>
      </c>
      <c r="N42" s="44">
        <v>5.9392870000000002</v>
      </c>
      <c r="O42" s="44">
        <v>6.2290330000000003</v>
      </c>
      <c r="P42" s="44">
        <v>6.4034659999999999</v>
      </c>
      <c r="Q42" s="44">
        <v>6.4719239999999996</v>
      </c>
      <c r="R42" s="44">
        <v>6.4182639999999997</v>
      </c>
      <c r="S42" s="44">
        <v>6.3649469999999999</v>
      </c>
      <c r="T42" s="44">
        <v>6.2522339999999996</v>
      </c>
      <c r="U42" s="44">
        <v>5.6846959999999997</v>
      </c>
      <c r="V42" s="44">
        <v>6.1683450000000004</v>
      </c>
      <c r="W42" s="44">
        <v>6.5207189999999997</v>
      </c>
      <c r="X42" s="44">
        <v>6.6652380000000004</v>
      </c>
      <c r="Y42" s="44">
        <v>6.6510300000000004</v>
      </c>
      <c r="Z42" s="44">
        <v>6.8746640000000001</v>
      </c>
      <c r="AA42" s="44">
        <v>6.9320380000000004</v>
      </c>
      <c r="AB42" s="44">
        <v>6.5662839999999996</v>
      </c>
      <c r="AC42" s="44">
        <v>6.199503</v>
      </c>
      <c r="AD42" s="44">
        <v>6.3271559999999996</v>
      </c>
      <c r="AE42" s="44">
        <v>6.2467240000000004</v>
      </c>
      <c r="AF42" s="44">
        <v>6.3887720000000003</v>
      </c>
      <c r="AG42" s="44">
        <v>6.6063289999999997</v>
      </c>
      <c r="AH42" s="44">
        <v>6.8546649999999998</v>
      </c>
      <c r="AI42" s="44">
        <v>6.1919769999999996</v>
      </c>
      <c r="AJ42" s="44">
        <v>6.3185510000000003</v>
      </c>
      <c r="AK42" s="44">
        <v>6.3440909999999997</v>
      </c>
      <c r="AL42" s="44">
        <v>6.1775320000000002</v>
      </c>
      <c r="AM42" s="44">
        <v>6.3259600000000002</v>
      </c>
      <c r="AN42" s="44">
        <v>6.1178140000000001</v>
      </c>
      <c r="AO42" s="44">
        <v>6.0612209999999997</v>
      </c>
      <c r="AP42" s="44">
        <v>6.2088140000000003</v>
      </c>
      <c r="AQ42" s="44">
        <v>6.2128230000000002</v>
      </c>
      <c r="AR42" s="44">
        <v>5.5787630000000004</v>
      </c>
      <c r="AS42" s="44">
        <v>4.4905480000000004</v>
      </c>
      <c r="AT42" s="44">
        <v>4.6221889999999997</v>
      </c>
      <c r="AU42" s="44">
        <v>4.8074890000000003</v>
      </c>
      <c r="AV42" s="44">
        <v>5.0664610000000003</v>
      </c>
      <c r="AW42" s="44">
        <v>5.1065500000000004</v>
      </c>
      <c r="AX42" s="44">
        <v>5.4174769999999999</v>
      </c>
      <c r="AY42" s="44">
        <v>5.4812519999999996</v>
      </c>
      <c r="AZ42" s="44">
        <v>5.5982880000000002</v>
      </c>
      <c r="BA42" s="44">
        <v>5.9422040000000003</v>
      </c>
      <c r="BB42" s="44">
        <v>6.3445720000000003</v>
      </c>
      <c r="BC42" s="44">
        <v>6.3805909999999999</v>
      </c>
      <c r="BD42" s="44">
        <v>6.7942200000000001</v>
      </c>
      <c r="BE42" s="44">
        <v>6.9408839999999996</v>
      </c>
      <c r="BF42" s="44">
        <v>7.2403969999999997</v>
      </c>
      <c r="BG42" s="44">
        <v>7.3612330000000004</v>
      </c>
      <c r="BH42" s="44">
        <v>7.4604889999999999</v>
      </c>
      <c r="BI42" s="44">
        <v>7.4455470000000004</v>
      </c>
      <c r="BJ42" s="44">
        <v>7.3204019999999996</v>
      </c>
      <c r="BK42" s="44">
        <v>7.521909</v>
      </c>
      <c r="BL42" s="44">
        <v>7.8327739999999997</v>
      </c>
      <c r="BM42" s="44">
        <v>8.1477299999999993</v>
      </c>
      <c r="BN42" s="44">
        <v>8.1014859999999995</v>
      </c>
      <c r="BO42" s="44">
        <v>8.629092</v>
      </c>
      <c r="BP42" s="44">
        <v>9.0815280000000005</v>
      </c>
      <c r="BQ42" s="44">
        <v>9.4215750000000007</v>
      </c>
      <c r="BR42" s="44">
        <v>9.3887409999999996</v>
      </c>
      <c r="BS42" s="44">
        <v>9.3189240000000009</v>
      </c>
      <c r="BT42" s="44">
        <v>9.2694910000000004</v>
      </c>
      <c r="BU42" s="44">
        <v>8.9764739999999996</v>
      </c>
      <c r="BV42" s="44">
        <v>8.9719789999999993</v>
      </c>
      <c r="BW42" s="44">
        <v>9.5521189999999994</v>
      </c>
      <c r="BX42" s="44">
        <v>9.2147579999999998</v>
      </c>
      <c r="BY42" s="44">
        <v>8.6177489999999999</v>
      </c>
      <c r="BZ42" s="44">
        <v>9.7279599999999995</v>
      </c>
      <c r="CA42" s="44">
        <v>8.7417739999999995</v>
      </c>
      <c r="CB42" s="44">
        <v>9.0854149999999994</v>
      </c>
      <c r="CC42" s="44">
        <v>8.1608669999999996</v>
      </c>
      <c r="CD42" s="44">
        <v>8.4667589999999997</v>
      </c>
      <c r="CE42" s="44">
        <v>7.8825880000000002</v>
      </c>
      <c r="CF42" s="44">
        <v>8.1974490000000007</v>
      </c>
      <c r="CG42" s="44">
        <v>8.7108489999999996</v>
      </c>
      <c r="CH42" s="44">
        <v>9.1721869999999992</v>
      </c>
      <c r="CI42" s="44">
        <v>8.6753049999999998</v>
      </c>
      <c r="CJ42" s="44">
        <v>8.7202450000000002</v>
      </c>
      <c r="CK42" s="44">
        <v>8.7132919999999991</v>
      </c>
      <c r="CL42" s="44">
        <v>8.3506859999999996</v>
      </c>
      <c r="CM42" s="44">
        <v>8.8079219999999996</v>
      </c>
      <c r="CN42" s="44">
        <v>8.3448189999999993</v>
      </c>
      <c r="CO42" s="44" t="e">
        <v>#N/A</v>
      </c>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c r="VE42" s="44"/>
      <c r="VF42" s="44"/>
      <c r="VG42" s="44"/>
      <c r="VH42" s="44"/>
      <c r="VI42" s="44"/>
      <c r="VJ42" s="44"/>
      <c r="VK42" s="44"/>
      <c r="VL42" s="44"/>
      <c r="VM42" s="44"/>
      <c r="VN42" s="44"/>
      <c r="VO42" s="44"/>
      <c r="VP42" s="44"/>
      <c r="VQ42" s="44"/>
      <c r="VR42" s="44"/>
      <c r="VS42" s="44"/>
      <c r="VT42" s="44"/>
      <c r="VU42" s="44"/>
      <c r="VV42" s="44"/>
      <c r="VW42" s="44"/>
      <c r="VX42" s="44"/>
      <c r="VY42" s="44"/>
      <c r="VZ42" s="44"/>
      <c r="WA42" s="44"/>
      <c r="WB42" s="44"/>
      <c r="WC42" s="44"/>
      <c r="WD42" s="44"/>
      <c r="WE42" s="44"/>
      <c r="WF42" s="44"/>
      <c r="WG42" s="44"/>
      <c r="WH42" s="44"/>
      <c r="WI42" s="44"/>
      <c r="WJ42" s="44"/>
      <c r="WK42" s="44"/>
      <c r="WL42" s="44"/>
      <c r="WM42" s="44"/>
      <c r="WN42" s="44"/>
      <c r="WO42" s="44"/>
      <c r="WP42" s="44"/>
      <c r="WQ42" s="44"/>
      <c r="WR42" s="44"/>
      <c r="WS42" s="44"/>
      <c r="WT42" s="44"/>
      <c r="WU42" s="44"/>
      <c r="WV42" s="44"/>
      <c r="WW42" s="44"/>
      <c r="WX42" s="44"/>
      <c r="WY42" s="44"/>
      <c r="WZ42" s="44"/>
      <c r="XA42" s="44"/>
      <c r="XB42" s="44"/>
      <c r="XC42" s="44"/>
      <c r="XD42" s="44"/>
      <c r="XE42" s="44"/>
      <c r="XF42" s="44"/>
      <c r="XG42" s="44"/>
      <c r="XH42" s="44"/>
      <c r="XI42" s="44"/>
      <c r="XJ42" s="44"/>
      <c r="XK42" s="44"/>
      <c r="XL42" s="44"/>
      <c r="XM42" s="44"/>
      <c r="XN42" s="44"/>
      <c r="XO42" s="44"/>
      <c r="XP42" s="44"/>
      <c r="XQ42" s="44"/>
      <c r="XR42" s="44"/>
      <c r="XS42" s="44"/>
      <c r="XT42" s="44"/>
      <c r="XU42" s="44"/>
      <c r="XV42" s="44"/>
      <c r="XW42" s="44"/>
      <c r="XX42" s="44"/>
      <c r="XY42" s="44"/>
      <c r="XZ42" s="44"/>
      <c r="YA42" s="44"/>
      <c r="YB42" s="44"/>
      <c r="YC42" s="44"/>
      <c r="YD42" s="44"/>
      <c r="YE42" s="44"/>
      <c r="YF42" s="44"/>
      <c r="YG42" s="44"/>
      <c r="YH42" s="44"/>
      <c r="YI42" s="44"/>
      <c r="YJ42" s="44"/>
      <c r="YK42" s="44"/>
      <c r="YL42" s="44"/>
      <c r="YM42" s="44"/>
      <c r="YN42" s="44"/>
      <c r="YO42" s="44"/>
      <c r="YP42" s="44"/>
      <c r="YQ42" s="44"/>
      <c r="YR42" s="44"/>
      <c r="YS42" s="44"/>
      <c r="YT42" s="44"/>
      <c r="YU42" s="44"/>
      <c r="YV42" s="44"/>
      <c r="YW42" s="44"/>
      <c r="YX42" s="44"/>
      <c r="YY42" s="44"/>
      <c r="YZ42" s="44"/>
      <c r="ZA42" s="44"/>
      <c r="ZB42" s="44"/>
      <c r="ZC42" s="44"/>
      <c r="ZD42" s="44"/>
      <c r="ZE42" s="44"/>
      <c r="ZF42" s="44"/>
      <c r="ZG42" s="44"/>
      <c r="ZH42" s="44"/>
      <c r="ZI42" s="44"/>
      <c r="ZJ42" s="44"/>
      <c r="ZK42" s="44"/>
      <c r="ZL42" s="44"/>
      <c r="ZM42" s="44"/>
      <c r="ZN42" s="44"/>
      <c r="ZO42" s="44"/>
      <c r="ZP42" s="44"/>
      <c r="ZQ42" s="44"/>
      <c r="ZR42" s="44"/>
      <c r="ZS42" s="44"/>
      <c r="ZT42" s="44"/>
      <c r="ZU42" s="44"/>
      <c r="ZV42" s="44"/>
      <c r="ZW42" s="44"/>
      <c r="ZX42" s="44"/>
      <c r="ZY42" s="44"/>
      <c r="ZZ42" s="44"/>
      <c r="AAA42" s="44"/>
      <c r="AAB42" s="44"/>
      <c r="AAC42" s="44"/>
      <c r="AAD42" s="44"/>
      <c r="AAE42" s="44"/>
      <c r="AAF42" s="44"/>
      <c r="AAG42" s="44"/>
      <c r="AAH42" s="44"/>
      <c r="AAI42" s="44"/>
      <c r="AAJ42" s="44"/>
      <c r="AAK42" s="44"/>
      <c r="AAL42" s="44"/>
      <c r="AAM42" s="44"/>
      <c r="AAN42" s="44"/>
      <c r="AAO42" s="44"/>
      <c r="AAP42" s="44"/>
      <c r="AAQ42" s="44"/>
      <c r="AAR42" s="44"/>
      <c r="AAS42" s="44"/>
      <c r="AAT42" s="44"/>
      <c r="AAU42" s="44"/>
      <c r="AAV42" s="44"/>
      <c r="AAW42" s="44"/>
      <c r="AAX42" s="44"/>
      <c r="AAY42" s="44"/>
      <c r="AAZ42" s="44"/>
      <c r="ABA42" s="44"/>
      <c r="ABB42" s="44"/>
      <c r="ABC42" s="44"/>
      <c r="ABD42" s="44"/>
      <c r="ABE42" s="44"/>
      <c r="ABF42" s="44"/>
      <c r="ABG42" s="44"/>
      <c r="ABH42" s="44"/>
      <c r="ABI42" s="44"/>
      <c r="ABJ42" s="44"/>
      <c r="ABK42" s="44"/>
      <c r="ABL42" s="44"/>
      <c r="ABM42" s="44"/>
      <c r="ABN42" s="44"/>
      <c r="ABO42" s="44"/>
      <c r="ABP42" s="44"/>
      <c r="ABQ42" s="44"/>
      <c r="ABR42" s="44"/>
      <c r="ABS42" s="44"/>
      <c r="ABT42" s="44"/>
      <c r="ABU42" s="44"/>
      <c r="ABV42" s="44"/>
      <c r="ABW42" s="44"/>
      <c r="ABX42" s="44"/>
      <c r="ABY42" s="44"/>
      <c r="ABZ42" s="44"/>
      <c r="ACA42" s="44"/>
      <c r="ACB42" s="44"/>
      <c r="ACC42" s="44"/>
      <c r="ACD42" s="44"/>
      <c r="ACE42" s="44"/>
      <c r="ACF42" s="44"/>
      <c r="ACG42" s="44"/>
      <c r="ACH42" s="44"/>
      <c r="ACI42" s="44"/>
      <c r="ACJ42" s="44"/>
      <c r="ACK42" s="44"/>
      <c r="ACL42" s="44"/>
      <c r="ACM42" s="44"/>
      <c r="ACN42" s="44"/>
      <c r="ACO42" s="44"/>
      <c r="ACP42" s="44"/>
      <c r="ACQ42" s="44"/>
      <c r="ACR42" s="44"/>
      <c r="ACS42" s="44"/>
      <c r="ACT42" s="44"/>
      <c r="ACU42" s="44"/>
      <c r="ACV42" s="44"/>
      <c r="ACW42" s="44"/>
      <c r="ACX42" s="44"/>
      <c r="ACY42" s="44"/>
      <c r="ACZ42" s="44"/>
      <c r="ADA42" s="44"/>
      <c r="ADB42" s="44"/>
      <c r="ADC42" s="44"/>
      <c r="ADD42" s="44"/>
      <c r="ADE42" s="44"/>
      <c r="ADF42" s="44"/>
      <c r="ADG42" s="44"/>
      <c r="ADH42" s="44"/>
      <c r="ADI42" s="44"/>
      <c r="ADJ42" s="44"/>
      <c r="ADK42" s="44"/>
      <c r="ADL42" s="44"/>
      <c r="ADM42" s="44"/>
      <c r="ADN42" s="44"/>
      <c r="ADO42" s="44"/>
      <c r="ADP42" s="44"/>
      <c r="ADQ42" s="44"/>
      <c r="ADR42" s="44"/>
      <c r="ADS42" s="44"/>
      <c r="ADT42" s="44"/>
      <c r="ADU42" s="44"/>
      <c r="ADV42" s="44"/>
      <c r="ADW42" s="44"/>
      <c r="ADX42" s="44"/>
      <c r="ADY42" s="44"/>
      <c r="ADZ42" s="44"/>
      <c r="AEA42" s="44"/>
      <c r="AEB42" s="44"/>
      <c r="AEC42" s="44"/>
      <c r="AED42" s="44"/>
      <c r="AEE42" s="44"/>
      <c r="AEF42" s="44"/>
      <c r="AEG42" s="44"/>
      <c r="AEH42" s="44"/>
      <c r="AEI42" s="44"/>
      <c r="AEJ42" s="44"/>
      <c r="AEK42" s="44"/>
      <c r="AEL42" s="44"/>
      <c r="AEM42" s="44"/>
      <c r="AEN42" s="44"/>
      <c r="AEO42" s="44"/>
      <c r="AEP42" s="44"/>
      <c r="AEQ42" s="44"/>
      <c r="AER42" s="44"/>
      <c r="AES42" s="44"/>
      <c r="AET42" s="44"/>
      <c r="AEU42" s="44"/>
      <c r="AEV42" s="44"/>
      <c r="AEW42" s="44"/>
      <c r="AEX42" s="44"/>
      <c r="AEY42" s="44"/>
      <c r="AEZ42" s="44"/>
      <c r="AFA42" s="44"/>
      <c r="AFB42" s="44"/>
      <c r="AFC42" s="44"/>
      <c r="AFD42" s="44"/>
      <c r="AFE42" s="44"/>
      <c r="AFF42" s="44"/>
      <c r="AFG42" s="44"/>
      <c r="AFH42" s="44"/>
      <c r="AFI42" s="44"/>
      <c r="AFJ42" s="44"/>
      <c r="AFK42" s="44"/>
      <c r="AFL42" s="44"/>
      <c r="AFM42" s="44"/>
      <c r="AFN42" s="44"/>
      <c r="AFO42" s="44"/>
      <c r="AFP42" s="44"/>
      <c r="AFQ42" s="44"/>
      <c r="AFR42" s="44"/>
      <c r="AFS42" s="44"/>
      <c r="AFT42" s="44"/>
      <c r="AFU42" s="44"/>
      <c r="AFV42" s="44"/>
      <c r="AFW42" s="44"/>
      <c r="AFX42" s="44"/>
      <c r="AFY42" s="44"/>
      <c r="AFZ42" s="44"/>
      <c r="AGA42" s="44"/>
      <c r="AGB42" s="44"/>
      <c r="AGC42" s="44"/>
      <c r="AGD42" s="44"/>
      <c r="AGE42" s="44"/>
      <c r="AGF42" s="44"/>
      <c r="AGG42" s="44"/>
      <c r="AGH42" s="44"/>
      <c r="AGI42" s="44"/>
      <c r="AGJ42" s="44"/>
      <c r="AGK42" s="44"/>
      <c r="AGL42" s="44"/>
      <c r="AGM42" s="44"/>
      <c r="AGN42" s="44"/>
      <c r="AGO42" s="44"/>
      <c r="AGP42" s="44"/>
      <c r="AGQ42" s="44"/>
      <c r="AGR42" s="44"/>
      <c r="AGS42" s="44"/>
      <c r="AGT42" s="44"/>
      <c r="AGU42" s="44"/>
      <c r="AGV42" s="44"/>
      <c r="AGW42" s="44"/>
      <c r="AGX42" s="44"/>
      <c r="AGY42" s="44"/>
      <c r="AGZ42" s="44"/>
      <c r="AHA42" s="44"/>
      <c r="AHB42" s="44"/>
      <c r="AHC42" s="44"/>
      <c r="AHD42" s="44"/>
      <c r="AHE42" s="44"/>
      <c r="AHF42" s="44"/>
      <c r="AHG42" s="44"/>
      <c r="AHH42" s="44"/>
      <c r="AHI42" s="44"/>
      <c r="AHJ42" s="44"/>
      <c r="AHK42" s="44"/>
      <c r="AHL42" s="44"/>
      <c r="AHM42" s="44"/>
      <c r="AHN42" s="44"/>
      <c r="AHO42" s="44"/>
      <c r="AHP42" s="44"/>
      <c r="AHQ42" s="44"/>
      <c r="AHR42" s="44"/>
      <c r="AHS42" s="44"/>
      <c r="AHT42" s="44"/>
      <c r="AHU42" s="44"/>
      <c r="AHV42" s="44"/>
      <c r="AHW42" s="44"/>
      <c r="AHX42" s="44"/>
      <c r="AHY42" s="44"/>
      <c r="AHZ42" s="44"/>
      <c r="AIA42" s="44"/>
      <c r="AIB42" s="44"/>
      <c r="AIC42" s="44"/>
      <c r="AID42" s="44"/>
      <c r="AIE42" s="44"/>
      <c r="AIF42" s="44"/>
      <c r="AIG42" s="44"/>
      <c r="AIH42" s="44"/>
      <c r="AII42" s="44"/>
      <c r="AIJ42" s="44"/>
      <c r="AIK42" s="44"/>
      <c r="AIL42" s="44"/>
      <c r="AIM42" s="44"/>
      <c r="AIN42" s="44"/>
      <c r="AIO42" s="44"/>
      <c r="AIP42" s="44"/>
      <c r="AIQ42" s="44"/>
      <c r="AIR42" s="44"/>
      <c r="AIS42" s="44"/>
      <c r="AIT42" s="44"/>
      <c r="AIU42" s="44"/>
      <c r="AIV42" s="44"/>
      <c r="AIW42" s="44"/>
      <c r="AIX42" s="44"/>
      <c r="AIY42" s="44"/>
      <c r="AIZ42" s="44"/>
      <c r="AJA42" s="44"/>
      <c r="AJB42" s="44"/>
      <c r="AJC42" s="44"/>
      <c r="AJD42" s="44"/>
      <c r="AJE42" s="44"/>
      <c r="AJF42" s="44"/>
      <c r="AJG42" s="44"/>
      <c r="AJH42" s="44"/>
      <c r="AJI42" s="44"/>
      <c r="AJJ42" s="44"/>
      <c r="AJK42" s="44"/>
      <c r="AJL42" s="44"/>
      <c r="AJM42" s="44"/>
      <c r="AJN42" s="44"/>
      <c r="AJO42" s="44"/>
      <c r="AJP42" s="44"/>
      <c r="AJQ42" s="44"/>
      <c r="AJR42" s="44"/>
      <c r="AJS42" s="44"/>
      <c r="AJT42" s="44"/>
      <c r="AJU42" s="44"/>
      <c r="AJV42" s="44"/>
      <c r="AJW42" s="44"/>
      <c r="AJX42" s="44"/>
      <c r="AJY42" s="44"/>
      <c r="AJZ42" s="44"/>
      <c r="AKA42" s="44"/>
      <c r="AKB42" s="44"/>
      <c r="AKC42" s="44"/>
      <c r="AKD42" s="44"/>
      <c r="AKE42" s="44"/>
      <c r="AKF42" s="44"/>
      <c r="AKG42" s="44"/>
      <c r="AKH42" s="44"/>
      <c r="AKI42" s="44"/>
      <c r="AKJ42" s="44"/>
      <c r="AKK42" s="44"/>
      <c r="AKL42" s="44"/>
      <c r="AKM42" s="44"/>
      <c r="AKN42" s="44"/>
      <c r="AKO42" s="44"/>
      <c r="AKP42" s="44"/>
      <c r="AKQ42" s="44"/>
      <c r="AKR42" s="44"/>
      <c r="AKS42" s="44"/>
      <c r="AKT42" s="44"/>
      <c r="AKU42" s="44"/>
      <c r="AKV42" s="44"/>
      <c r="AKW42" s="44"/>
      <c r="AKX42" s="44"/>
      <c r="AKY42" s="44"/>
      <c r="AKZ42" s="44"/>
      <c r="ALA42" s="44"/>
      <c r="ALB42" s="44"/>
      <c r="ALC42" s="44"/>
      <c r="ALD42" s="44"/>
      <c r="ALE42" s="44"/>
      <c r="ALF42" s="44"/>
      <c r="ALG42" s="44"/>
      <c r="ALH42" s="44"/>
      <c r="ALI42" s="44"/>
      <c r="ALJ42" s="44"/>
      <c r="ALK42" s="44"/>
      <c r="ALL42" s="44"/>
      <c r="ALM42" s="44"/>
      <c r="ALN42" s="44"/>
      <c r="ALO42" s="44"/>
      <c r="ALP42" s="44"/>
      <c r="ALQ42" s="44"/>
      <c r="ALR42" s="44"/>
      <c r="ALS42" s="44"/>
      <c r="ALT42" s="44"/>
      <c r="ALU42" s="44"/>
      <c r="ALV42" s="44"/>
      <c r="ALW42" s="44"/>
      <c r="ALX42" s="44"/>
      <c r="ALY42" s="44"/>
      <c r="ALZ42" s="44"/>
      <c r="AMA42" s="44"/>
      <c r="AMB42" s="44"/>
      <c r="AMC42" s="44"/>
      <c r="AMD42" s="44"/>
      <c r="AME42" s="44"/>
      <c r="AMF42" s="44"/>
      <c r="AMG42" s="44"/>
      <c r="AMH42" s="44"/>
      <c r="AMI42" s="44"/>
      <c r="AMJ42" s="44"/>
      <c r="AMK42" s="44"/>
      <c r="AML42" s="44"/>
      <c r="AMM42" s="44"/>
      <c r="AMN42" s="44"/>
      <c r="AMO42" s="44"/>
      <c r="AMP42" s="44"/>
      <c r="AMQ42" s="44"/>
      <c r="AMR42" s="44"/>
      <c r="AMS42" s="44"/>
      <c r="AMT42" s="44"/>
      <c r="AMU42" s="44"/>
      <c r="AMV42" s="44"/>
      <c r="AMW42" s="44"/>
      <c r="AMX42" s="44"/>
      <c r="AMY42" s="44"/>
      <c r="AMZ42" s="44"/>
      <c r="ANA42" s="44"/>
      <c r="ANB42" s="44"/>
      <c r="ANC42" s="44"/>
      <c r="AND42" s="44"/>
      <c r="ANE42" s="44"/>
      <c r="ANF42" s="44"/>
      <c r="ANG42" s="44"/>
      <c r="ANH42" s="44"/>
      <c r="ANI42" s="44"/>
      <c r="ANJ42" s="44"/>
      <c r="ANK42" s="44"/>
      <c r="ANL42" s="44"/>
      <c r="ANM42" s="44"/>
      <c r="ANN42" s="44"/>
      <c r="ANO42" s="44"/>
      <c r="ANP42" s="44"/>
      <c r="ANQ42" s="44"/>
      <c r="ANR42" s="44"/>
      <c r="ANS42" s="44"/>
      <c r="ANT42" s="44"/>
      <c r="ANU42" s="44"/>
      <c r="ANV42" s="44"/>
      <c r="ANW42" s="44"/>
      <c r="ANX42" s="44"/>
      <c r="ANY42" s="44"/>
      <c r="ANZ42" s="44"/>
      <c r="AOA42" s="44"/>
      <c r="AOB42" s="44"/>
      <c r="AOC42" s="44"/>
      <c r="AOD42" s="44"/>
      <c r="AOE42" s="44"/>
      <c r="AOF42" s="44"/>
      <c r="AOG42" s="44"/>
      <c r="AOH42" s="44"/>
      <c r="AOI42" s="44"/>
      <c r="AOJ42" s="44"/>
      <c r="AOK42" s="44"/>
      <c r="AOL42" s="44"/>
      <c r="AOM42" s="44"/>
      <c r="AON42" s="44"/>
      <c r="AOO42" s="44"/>
      <c r="AOP42" s="44"/>
      <c r="AOQ42" s="44"/>
      <c r="AOR42" s="44"/>
      <c r="AOS42" s="44"/>
      <c r="AOT42" s="44"/>
      <c r="AOU42" s="44"/>
      <c r="AOV42" s="44"/>
      <c r="AOW42" s="44"/>
      <c r="AOX42" s="44"/>
      <c r="AOY42" s="44"/>
      <c r="AOZ42" s="44"/>
      <c r="APA42" s="44"/>
      <c r="APB42" s="44"/>
      <c r="APC42" s="44"/>
      <c r="APD42" s="44"/>
      <c r="APE42" s="44"/>
      <c r="APF42" s="44"/>
      <c r="APG42" s="44"/>
      <c r="APH42" s="44"/>
      <c r="API42" s="44"/>
      <c r="APJ42" s="44"/>
      <c r="APK42" s="44"/>
      <c r="APL42" s="44"/>
      <c r="APM42" s="44"/>
      <c r="APN42" s="44"/>
      <c r="APO42" s="44"/>
      <c r="APP42" s="44"/>
      <c r="APQ42" s="44"/>
      <c r="APR42" s="44"/>
      <c r="APS42" s="44"/>
      <c r="APT42" s="44"/>
      <c r="APU42" s="44"/>
      <c r="APV42" s="44"/>
      <c r="APW42" s="44"/>
      <c r="APX42" s="44"/>
      <c r="APY42" s="44"/>
      <c r="APZ42" s="44"/>
      <c r="AQA42" s="44"/>
      <c r="AQB42" s="44"/>
      <c r="AQC42" s="44"/>
      <c r="AQD42" s="44"/>
      <c r="AQE42" s="44"/>
      <c r="AQF42" s="44"/>
      <c r="AQG42" s="44"/>
      <c r="AQH42" s="44"/>
      <c r="AQI42" s="44"/>
      <c r="AQJ42" s="44"/>
      <c r="AQK42" s="44"/>
      <c r="AQL42" s="44"/>
      <c r="AQM42" s="44"/>
      <c r="AQN42" s="44"/>
      <c r="AQO42" s="44"/>
      <c r="AQP42" s="44"/>
      <c r="AQQ42" s="44"/>
      <c r="AQR42" s="44"/>
      <c r="AQS42" s="44"/>
      <c r="AQT42" s="44"/>
      <c r="AQU42" s="44"/>
      <c r="AQV42" s="44"/>
      <c r="AQW42" s="44"/>
      <c r="AQX42" s="44"/>
      <c r="AQY42" s="44"/>
      <c r="AQZ42" s="44"/>
      <c r="ARA42" s="44"/>
      <c r="ARB42" s="44"/>
      <c r="ARC42" s="44"/>
      <c r="ARD42" s="44"/>
      <c r="ARE42" s="44"/>
      <c r="ARF42" s="44"/>
      <c r="ARG42" s="44"/>
      <c r="ARH42" s="44"/>
      <c r="ARI42" s="44"/>
      <c r="ARJ42" s="44"/>
      <c r="ARK42" s="44"/>
      <c r="ARL42" s="44"/>
      <c r="ARM42" s="44"/>
      <c r="ARN42" s="44"/>
      <c r="ARO42" s="44"/>
      <c r="ARP42" s="44"/>
      <c r="ARQ42" s="44"/>
      <c r="ARR42" s="44"/>
      <c r="ARS42" s="44"/>
      <c r="ART42" s="44"/>
      <c r="ARU42" s="44"/>
      <c r="ARV42" s="44"/>
      <c r="ARW42" s="44"/>
      <c r="ARX42" s="44"/>
      <c r="ARY42" s="44"/>
      <c r="ARZ42" s="44"/>
      <c r="ASA42" s="44"/>
      <c r="ASB42" s="44"/>
      <c r="ASC42" s="44"/>
      <c r="ASD42" s="44"/>
      <c r="ASE42" s="44"/>
      <c r="ASF42" s="44"/>
      <c r="ASG42" s="44"/>
      <c r="ASH42" s="44"/>
      <c r="ASI42" s="44"/>
      <c r="ASJ42" s="44"/>
      <c r="ASK42" s="44"/>
      <c r="ASL42" s="44"/>
      <c r="ASM42" s="44"/>
      <c r="ASN42" s="44"/>
      <c r="ASO42" s="44"/>
      <c r="ASP42" s="44"/>
      <c r="ASQ42" s="44"/>
      <c r="ASR42" s="44"/>
      <c r="ASS42" s="44"/>
      <c r="AST42" s="44"/>
      <c r="ASU42" s="44"/>
      <c r="ASV42" s="44"/>
      <c r="ASW42" s="44"/>
      <c r="ASX42" s="44"/>
      <c r="ASY42" s="44"/>
      <c r="ASZ42" s="44"/>
      <c r="ATA42" s="44"/>
      <c r="ATB42" s="44"/>
      <c r="ATC42" s="44"/>
      <c r="ATD42" s="44"/>
      <c r="ATE42" s="44"/>
      <c r="ATF42" s="44"/>
      <c r="ATG42" s="44"/>
      <c r="ATH42" s="44"/>
      <c r="ATI42" s="44"/>
      <c r="ATJ42" s="44"/>
      <c r="ATK42" s="44"/>
      <c r="ATL42" s="44"/>
      <c r="ATM42" s="44"/>
      <c r="ATN42" s="44"/>
      <c r="ATO42" s="44"/>
      <c r="ATP42" s="44"/>
      <c r="ATQ42" s="44"/>
      <c r="ATR42" s="44"/>
      <c r="ATS42" s="44"/>
      <c r="ATT42" s="44"/>
      <c r="ATU42" s="44"/>
      <c r="ATV42" s="44"/>
      <c r="ATW42" s="44"/>
      <c r="ATX42" s="44"/>
      <c r="ATY42" s="44"/>
      <c r="ATZ42" s="44"/>
      <c r="AUA42" s="44"/>
      <c r="AUB42" s="44"/>
      <c r="AUC42" s="44"/>
      <c r="AUD42" s="44"/>
      <c r="AUE42" s="44"/>
      <c r="AUF42" s="44"/>
      <c r="AUG42" s="44"/>
      <c r="AUH42" s="44"/>
      <c r="AUI42" s="44"/>
      <c r="AUJ42" s="44"/>
      <c r="AUK42" s="44"/>
    </row>
    <row r="43" spans="1:1233" x14ac:dyDescent="0.2">
      <c r="A43" s="41" t="s">
        <v>142</v>
      </c>
      <c r="D43" s="84" t="s">
        <v>81</v>
      </c>
      <c r="E43" s="83">
        <v>43714</v>
      </c>
      <c r="F43" s="45">
        <v>0</v>
      </c>
      <c r="G43" s="45">
        <v>401</v>
      </c>
      <c r="H43" s="45">
        <v>327</v>
      </c>
      <c r="I43" s="45">
        <v>229</v>
      </c>
      <c r="J43" s="45">
        <v>253</v>
      </c>
      <c r="K43" s="45">
        <v>292</v>
      </c>
      <c r="L43" s="45">
        <v>246</v>
      </c>
      <c r="M43" s="45">
        <v>297</v>
      </c>
      <c r="N43" s="45">
        <v>296</v>
      </c>
      <c r="O43" s="45">
        <v>334</v>
      </c>
      <c r="P43" s="45">
        <v>612</v>
      </c>
      <c r="Q43" s="45">
        <v>162</v>
      </c>
      <c r="R43" s="45">
        <v>0</v>
      </c>
      <c r="S43" s="45">
        <v>557</v>
      </c>
      <c r="T43" s="45">
        <v>256</v>
      </c>
      <c r="U43" s="45">
        <v>152</v>
      </c>
      <c r="V43" s="45">
        <v>284</v>
      </c>
      <c r="W43" s="45">
        <v>248</v>
      </c>
      <c r="X43" s="45">
        <v>189</v>
      </c>
      <c r="Y43" s="45">
        <v>172</v>
      </c>
      <c r="Z43" s="45">
        <v>434</v>
      </c>
      <c r="AA43" s="45">
        <v>437</v>
      </c>
      <c r="AB43" s="45">
        <v>349</v>
      </c>
      <c r="AC43" s="45">
        <v>36</v>
      </c>
      <c r="AD43" s="45" t="e">
        <v>#N/A</v>
      </c>
      <c r="AE43" s="45" t="e">
        <v>#N/A</v>
      </c>
      <c r="AF43" s="45" t="e">
        <v>#N/A</v>
      </c>
      <c r="AG43" s="45" t="e">
        <v>#N/A</v>
      </c>
      <c r="AH43" s="45" t="e">
        <v>#N/A</v>
      </c>
      <c r="AI43" s="45" t="e">
        <v>#N/A</v>
      </c>
      <c r="AJ43" s="45" t="e">
        <v>#N/A</v>
      </c>
      <c r="AK43" s="45" t="e">
        <v>#N/A</v>
      </c>
      <c r="AL43" s="45" t="e">
        <v>#N/A</v>
      </c>
      <c r="AM43" s="45" t="e">
        <v>#N/A</v>
      </c>
      <c r="AN43" s="45" t="e">
        <v>#N/A</v>
      </c>
      <c r="AO43" s="45" t="e">
        <v>#N/A</v>
      </c>
      <c r="AP43" s="45" t="e">
        <v>#N/A</v>
      </c>
      <c r="AQ43" s="45" t="e">
        <v>#N/A</v>
      </c>
      <c r="AR43" s="45" t="e">
        <v>#N/A</v>
      </c>
      <c r="AS43" s="45" t="e">
        <v>#N/A</v>
      </c>
      <c r="AT43" s="45" t="e">
        <v>#N/A</v>
      </c>
      <c r="AU43" s="45" t="e">
        <v>#N/A</v>
      </c>
      <c r="AV43" s="45" t="e">
        <v>#N/A</v>
      </c>
      <c r="AW43" s="45" t="e">
        <v>#N/A</v>
      </c>
      <c r="AX43" s="45" t="e">
        <v>#N/A</v>
      </c>
      <c r="AY43" s="45" t="e">
        <v>#N/A</v>
      </c>
      <c r="AZ43" s="45" t="e">
        <v>#N/A</v>
      </c>
      <c r="BA43" s="45" t="e">
        <v>#N/A</v>
      </c>
      <c r="BB43" s="45" t="e">
        <v>#N/A</v>
      </c>
      <c r="BC43" s="45" t="e">
        <v>#N/A</v>
      </c>
      <c r="BD43" s="45" t="e">
        <v>#N/A</v>
      </c>
      <c r="BE43" s="45" t="e">
        <v>#N/A</v>
      </c>
      <c r="BF43" s="45" t="e">
        <v>#N/A</v>
      </c>
      <c r="BG43" s="45" t="e">
        <v>#N/A</v>
      </c>
      <c r="BH43" s="45" t="e">
        <v>#N/A</v>
      </c>
      <c r="BI43" s="45" t="e">
        <v>#N/A</v>
      </c>
      <c r="BJ43" s="45" t="e">
        <v>#N/A</v>
      </c>
      <c r="BK43" s="45" t="e">
        <v>#N/A</v>
      </c>
      <c r="BL43" s="45" t="e">
        <v>#N/A</v>
      </c>
      <c r="BM43" s="45" t="e">
        <v>#N/A</v>
      </c>
      <c r="BN43" s="45" t="e">
        <v>#N/A</v>
      </c>
      <c r="BO43" s="45" t="e">
        <v>#N/A</v>
      </c>
      <c r="BP43" s="45" t="e">
        <v>#N/A</v>
      </c>
      <c r="BQ43" s="45" t="e">
        <v>#N/A</v>
      </c>
      <c r="BR43" s="45" t="e">
        <v>#N/A</v>
      </c>
      <c r="BS43" s="45" t="e">
        <v>#N/A</v>
      </c>
      <c r="BT43" s="45" t="e">
        <v>#N/A</v>
      </c>
      <c r="BU43" s="45" t="e">
        <v>#N/A</v>
      </c>
      <c r="BV43" s="45" t="e">
        <v>#N/A</v>
      </c>
      <c r="BW43" s="45" t="e">
        <v>#N/A</v>
      </c>
      <c r="BX43" s="45" t="e">
        <v>#N/A</v>
      </c>
      <c r="BY43" s="45" t="e">
        <v>#N/A</v>
      </c>
      <c r="BZ43" s="45" t="e">
        <v>#N/A</v>
      </c>
      <c r="CA43" s="45" t="e">
        <v>#N/A</v>
      </c>
      <c r="CB43" s="45" t="e">
        <v>#N/A</v>
      </c>
      <c r="CC43" s="45" t="e">
        <v>#N/A</v>
      </c>
      <c r="CD43" s="45" t="e">
        <v>#N/A</v>
      </c>
      <c r="CE43" s="45" t="e">
        <v>#N/A</v>
      </c>
      <c r="CF43" s="45" t="e">
        <v>#N/A</v>
      </c>
      <c r="CG43" s="45" t="e">
        <v>#N/A</v>
      </c>
      <c r="CH43" s="45" t="e">
        <v>#N/A</v>
      </c>
      <c r="CI43" s="45" t="e">
        <v>#N/A</v>
      </c>
      <c r="CJ43" s="45" t="e">
        <v>#N/A</v>
      </c>
      <c r="CK43" s="45" t="e">
        <v>#N/A</v>
      </c>
      <c r="CL43" s="45" t="e">
        <v>#N/A</v>
      </c>
      <c r="CM43" s="45" t="e">
        <v>#N/A</v>
      </c>
      <c r="CN43" s="45" t="e">
        <v>#N/A</v>
      </c>
      <c r="CO43" s="45" t="e">
        <v>#N/A</v>
      </c>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row>
    <row r="44" spans="1:1233" x14ac:dyDescent="0.2">
      <c r="A44" s="41" t="s">
        <v>143</v>
      </c>
      <c r="D44" s="84" t="s">
        <v>81</v>
      </c>
      <c r="E44" s="83">
        <v>43714</v>
      </c>
      <c r="F44" s="45">
        <v>15</v>
      </c>
      <c r="G44" s="45">
        <v>420</v>
      </c>
      <c r="H44" s="45">
        <v>231</v>
      </c>
      <c r="I44" s="45">
        <v>154</v>
      </c>
      <c r="J44" s="45">
        <v>217</v>
      </c>
      <c r="K44" s="45">
        <v>208</v>
      </c>
      <c r="L44" s="45">
        <v>158</v>
      </c>
      <c r="M44" s="45">
        <v>215</v>
      </c>
      <c r="N44" s="45">
        <v>189</v>
      </c>
      <c r="O44" s="45">
        <v>171</v>
      </c>
      <c r="P44" s="45">
        <v>130</v>
      </c>
      <c r="Q44" s="45">
        <v>112</v>
      </c>
      <c r="R44" s="45">
        <v>0</v>
      </c>
      <c r="S44" s="45">
        <v>466</v>
      </c>
      <c r="T44" s="45">
        <v>228</v>
      </c>
      <c r="U44" s="45">
        <v>165</v>
      </c>
      <c r="V44" s="45">
        <v>210</v>
      </c>
      <c r="W44" s="45">
        <v>159</v>
      </c>
      <c r="X44" s="45">
        <v>163</v>
      </c>
      <c r="Y44" s="45">
        <v>220</v>
      </c>
      <c r="Z44" s="45">
        <v>124</v>
      </c>
      <c r="AA44" s="45">
        <v>195</v>
      </c>
      <c r="AB44" s="45">
        <v>184</v>
      </c>
      <c r="AC44" s="45">
        <v>95</v>
      </c>
      <c r="AD44" s="45" t="e">
        <v>#N/A</v>
      </c>
      <c r="AE44" s="45" t="e">
        <v>#N/A</v>
      </c>
      <c r="AF44" s="45" t="e">
        <v>#N/A</v>
      </c>
      <c r="AG44" s="45" t="e">
        <v>#N/A</v>
      </c>
      <c r="AH44" s="45" t="e">
        <v>#N/A</v>
      </c>
      <c r="AI44" s="45" t="e">
        <v>#N/A</v>
      </c>
      <c r="AJ44" s="45" t="e">
        <v>#N/A</v>
      </c>
      <c r="AK44" s="45" t="e">
        <v>#N/A</v>
      </c>
      <c r="AL44" s="45" t="e">
        <v>#N/A</v>
      </c>
      <c r="AM44" s="45" t="e">
        <v>#N/A</v>
      </c>
      <c r="AN44" s="45" t="e">
        <v>#N/A</v>
      </c>
      <c r="AO44" s="45" t="e">
        <v>#N/A</v>
      </c>
      <c r="AP44" s="45" t="e">
        <v>#N/A</v>
      </c>
      <c r="AQ44" s="45" t="e">
        <v>#N/A</v>
      </c>
      <c r="AR44" s="45" t="e">
        <v>#N/A</v>
      </c>
      <c r="AS44" s="45" t="e">
        <v>#N/A</v>
      </c>
      <c r="AT44" s="45" t="e">
        <v>#N/A</v>
      </c>
      <c r="AU44" s="45" t="e">
        <v>#N/A</v>
      </c>
      <c r="AV44" s="45" t="e">
        <v>#N/A</v>
      </c>
      <c r="AW44" s="45" t="e">
        <v>#N/A</v>
      </c>
      <c r="AX44" s="45" t="e">
        <v>#N/A</v>
      </c>
      <c r="AY44" s="45" t="e">
        <v>#N/A</v>
      </c>
      <c r="AZ44" s="45" t="e">
        <v>#N/A</v>
      </c>
      <c r="BA44" s="45" t="e">
        <v>#N/A</v>
      </c>
      <c r="BB44" s="45" t="e">
        <v>#N/A</v>
      </c>
      <c r="BC44" s="45" t="e">
        <v>#N/A</v>
      </c>
      <c r="BD44" s="45" t="e">
        <v>#N/A</v>
      </c>
      <c r="BE44" s="45" t="e">
        <v>#N/A</v>
      </c>
      <c r="BF44" s="45" t="e">
        <v>#N/A</v>
      </c>
      <c r="BG44" s="45" t="e">
        <v>#N/A</v>
      </c>
      <c r="BH44" s="45" t="e">
        <v>#N/A</v>
      </c>
      <c r="BI44" s="45" t="e">
        <v>#N/A</v>
      </c>
      <c r="BJ44" s="45" t="e">
        <v>#N/A</v>
      </c>
      <c r="BK44" s="45" t="e">
        <v>#N/A</v>
      </c>
      <c r="BL44" s="45" t="e">
        <v>#N/A</v>
      </c>
      <c r="BM44" s="45" t="e">
        <v>#N/A</v>
      </c>
      <c r="BN44" s="45" t="e">
        <v>#N/A</v>
      </c>
      <c r="BO44" s="45" t="e">
        <v>#N/A</v>
      </c>
      <c r="BP44" s="45" t="e">
        <v>#N/A</v>
      </c>
      <c r="BQ44" s="45" t="e">
        <v>#N/A</v>
      </c>
      <c r="BR44" s="45" t="e">
        <v>#N/A</v>
      </c>
      <c r="BS44" s="45" t="e">
        <v>#N/A</v>
      </c>
      <c r="BT44" s="45" t="e">
        <v>#N/A</v>
      </c>
      <c r="BU44" s="45" t="e">
        <v>#N/A</v>
      </c>
      <c r="BV44" s="45" t="e">
        <v>#N/A</v>
      </c>
      <c r="BW44" s="45" t="e">
        <v>#N/A</v>
      </c>
      <c r="BX44" s="45" t="e">
        <v>#N/A</v>
      </c>
      <c r="BY44" s="45" t="e">
        <v>#N/A</v>
      </c>
      <c r="BZ44" s="45" t="e">
        <v>#N/A</v>
      </c>
      <c r="CA44" s="45" t="e">
        <v>#N/A</v>
      </c>
      <c r="CB44" s="45" t="e">
        <v>#N/A</v>
      </c>
      <c r="CC44" s="45" t="e">
        <v>#N/A</v>
      </c>
      <c r="CD44" s="45" t="e">
        <v>#N/A</v>
      </c>
      <c r="CE44" s="45" t="e">
        <v>#N/A</v>
      </c>
      <c r="CF44" s="45" t="e">
        <v>#N/A</v>
      </c>
      <c r="CG44" s="45" t="e">
        <v>#N/A</v>
      </c>
      <c r="CH44" s="45" t="e">
        <v>#N/A</v>
      </c>
      <c r="CI44" s="45" t="e">
        <v>#N/A</v>
      </c>
      <c r="CJ44" s="45" t="e">
        <v>#N/A</v>
      </c>
      <c r="CK44" s="45" t="e">
        <v>#N/A</v>
      </c>
      <c r="CL44" s="45" t="e">
        <v>#N/A</v>
      </c>
      <c r="CM44" s="45" t="e">
        <v>#N/A</v>
      </c>
      <c r="CN44" s="45" t="e">
        <v>#N/A</v>
      </c>
      <c r="CO44" s="45" t="e">
        <v>#N/A</v>
      </c>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row>
    <row r="45" spans="1:1233" x14ac:dyDescent="0.2">
      <c r="A45" s="41" t="s">
        <v>144</v>
      </c>
      <c r="C45" s="41" t="s">
        <v>136</v>
      </c>
      <c r="D45" s="84" t="s">
        <v>81</v>
      </c>
      <c r="E45" s="83">
        <v>45422</v>
      </c>
      <c r="F45" s="45">
        <v>8</v>
      </c>
      <c r="G45" s="45">
        <v>9</v>
      </c>
      <c r="H45" s="45">
        <v>10</v>
      </c>
      <c r="I45" s="45">
        <v>14</v>
      </c>
      <c r="J45" s="45">
        <v>15</v>
      </c>
      <c r="K45" s="45">
        <v>12</v>
      </c>
      <c r="L45" s="45">
        <v>5</v>
      </c>
      <c r="M45" s="45">
        <v>18</v>
      </c>
      <c r="N45" s="45">
        <v>5</v>
      </c>
      <c r="O45" s="45">
        <v>11</v>
      </c>
      <c r="P45" s="45">
        <v>15</v>
      </c>
      <c r="Q45" s="45">
        <v>9</v>
      </c>
      <c r="R45" s="45">
        <v>5</v>
      </c>
      <c r="S45" s="45">
        <v>10</v>
      </c>
      <c r="T45" s="45">
        <v>16</v>
      </c>
      <c r="U45" s="45">
        <v>19</v>
      </c>
      <c r="V45" s="45">
        <v>10</v>
      </c>
      <c r="W45" s="45">
        <v>12</v>
      </c>
      <c r="X45" s="45">
        <v>13</v>
      </c>
      <c r="Y45" s="45">
        <v>23</v>
      </c>
      <c r="Z45" s="45">
        <v>4</v>
      </c>
      <c r="AA45" s="45">
        <v>13</v>
      </c>
      <c r="AB45" s="45">
        <v>16</v>
      </c>
      <c r="AC45" s="45">
        <v>21</v>
      </c>
      <c r="AD45" s="45">
        <v>9</v>
      </c>
      <c r="AE45" s="45">
        <v>17</v>
      </c>
      <c r="AF45" s="45">
        <v>18</v>
      </c>
      <c r="AG45" s="45">
        <v>7</v>
      </c>
      <c r="AH45" s="45">
        <v>11</v>
      </c>
      <c r="AI45" s="45">
        <v>12</v>
      </c>
      <c r="AJ45" s="45">
        <v>20</v>
      </c>
      <c r="AK45" s="45">
        <v>13</v>
      </c>
      <c r="AL45" s="45">
        <v>10</v>
      </c>
      <c r="AM45" s="45">
        <v>15</v>
      </c>
      <c r="AN45" s="45">
        <v>10</v>
      </c>
      <c r="AO45" s="45">
        <v>13</v>
      </c>
      <c r="AP45" s="45">
        <v>16</v>
      </c>
      <c r="AQ45" s="45">
        <v>13</v>
      </c>
      <c r="AR45" s="45">
        <v>13</v>
      </c>
      <c r="AS45" s="45">
        <v>6</v>
      </c>
      <c r="AT45" s="45">
        <v>6</v>
      </c>
      <c r="AU45" s="45">
        <v>10</v>
      </c>
      <c r="AV45" s="45">
        <v>10</v>
      </c>
      <c r="AW45" s="45">
        <v>6</v>
      </c>
      <c r="AX45" s="45">
        <v>12</v>
      </c>
      <c r="AY45" s="45">
        <v>11</v>
      </c>
      <c r="AZ45" s="45">
        <v>15</v>
      </c>
      <c r="BA45" s="45">
        <v>4</v>
      </c>
      <c r="BB45" s="45">
        <v>4</v>
      </c>
      <c r="BC45" s="45">
        <v>4</v>
      </c>
      <c r="BD45" s="45">
        <v>12</v>
      </c>
      <c r="BE45" s="45">
        <v>9</v>
      </c>
      <c r="BF45" s="45">
        <v>14</v>
      </c>
      <c r="BG45" s="45">
        <v>5</v>
      </c>
      <c r="BH45" s="45">
        <v>5</v>
      </c>
      <c r="BI45" s="45">
        <v>11</v>
      </c>
      <c r="BJ45" s="45">
        <v>5</v>
      </c>
      <c r="BK45" s="45">
        <v>8</v>
      </c>
      <c r="BL45" s="45">
        <v>4</v>
      </c>
      <c r="BM45" s="45">
        <v>7</v>
      </c>
      <c r="BN45" s="45">
        <v>8</v>
      </c>
      <c r="BO45" s="45">
        <v>15</v>
      </c>
      <c r="BP45" s="45">
        <v>11</v>
      </c>
      <c r="BQ45" s="45">
        <v>7</v>
      </c>
      <c r="BR45" s="45">
        <v>12</v>
      </c>
      <c r="BS45" s="45">
        <v>9</v>
      </c>
      <c r="BT45" s="45">
        <v>12</v>
      </c>
      <c r="BU45" s="45">
        <v>14</v>
      </c>
      <c r="BV45" s="45">
        <v>8</v>
      </c>
      <c r="BW45" s="45">
        <v>14</v>
      </c>
      <c r="BX45" s="45">
        <v>15</v>
      </c>
      <c r="BY45" s="45">
        <v>8</v>
      </c>
      <c r="BZ45" s="45">
        <v>9</v>
      </c>
      <c r="CA45" s="45">
        <v>16</v>
      </c>
      <c r="CB45" s="45">
        <v>14</v>
      </c>
      <c r="CC45" s="45">
        <v>10</v>
      </c>
      <c r="CD45" s="45">
        <v>12</v>
      </c>
      <c r="CE45" s="45">
        <v>11</v>
      </c>
      <c r="CF45" s="45">
        <v>12</v>
      </c>
      <c r="CG45" s="45">
        <v>8</v>
      </c>
      <c r="CH45" s="45">
        <v>10</v>
      </c>
      <c r="CI45" s="45">
        <v>12</v>
      </c>
      <c r="CJ45" s="45">
        <v>16</v>
      </c>
      <c r="CK45" s="45">
        <v>12</v>
      </c>
      <c r="CL45" s="45">
        <v>17</v>
      </c>
      <c r="CM45" s="45">
        <v>21</v>
      </c>
      <c r="CN45" s="45">
        <v>15</v>
      </c>
      <c r="CO45" s="45" t="e">
        <v>#N/A</v>
      </c>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c r="NC45" s="45"/>
      <c r="ND45" s="45"/>
      <c r="NE45" s="45"/>
      <c r="NF45" s="45"/>
      <c r="NG45" s="45"/>
      <c r="NH45" s="45"/>
      <c r="NI45" s="45"/>
      <c r="NJ45" s="45"/>
      <c r="NK45" s="45"/>
      <c r="NL45" s="45"/>
      <c r="NM45" s="45"/>
      <c r="NN45" s="45"/>
      <c r="NO45" s="45"/>
      <c r="NP45" s="45"/>
      <c r="NQ45" s="45"/>
      <c r="NR45" s="45"/>
      <c r="NS45" s="45"/>
      <c r="NT45" s="45"/>
      <c r="NU45" s="45"/>
      <c r="NV45" s="45"/>
      <c r="NW45" s="45"/>
      <c r="NX45" s="45"/>
      <c r="NY45" s="45"/>
      <c r="NZ45" s="45"/>
      <c r="OA45" s="45"/>
      <c r="OB45" s="45"/>
      <c r="OC45" s="45"/>
      <c r="OD45" s="45"/>
      <c r="OE45" s="45"/>
      <c r="OF45" s="45"/>
      <c r="OG45" s="45"/>
      <c r="OH45" s="45"/>
      <c r="OI45" s="45"/>
      <c r="OJ45" s="45"/>
      <c r="OK45" s="45"/>
      <c r="OL45" s="45"/>
      <c r="OM45" s="45"/>
      <c r="ON45" s="45"/>
      <c r="OO45" s="45"/>
      <c r="OP45" s="45"/>
      <c r="OQ45" s="45"/>
      <c r="OR45" s="45"/>
      <c r="OS45" s="45"/>
      <c r="OT45" s="45"/>
      <c r="OU45" s="45"/>
      <c r="OV45" s="45"/>
      <c r="OW45" s="45"/>
      <c r="OX45" s="45"/>
      <c r="OY45" s="45"/>
      <c r="OZ45" s="45"/>
      <c r="PA45" s="45"/>
      <c r="PB45" s="45"/>
      <c r="PC45" s="45"/>
      <c r="PD45" s="45"/>
      <c r="PE45" s="45"/>
      <c r="PF45" s="45"/>
      <c r="PG45" s="45"/>
      <c r="PH45" s="45"/>
      <c r="PI45" s="45"/>
      <c r="PJ45" s="45"/>
      <c r="PK45" s="45"/>
      <c r="PL45" s="45"/>
      <c r="PM45" s="45"/>
      <c r="PN45" s="45"/>
      <c r="PO45" s="45"/>
      <c r="PP45" s="45"/>
      <c r="PQ45" s="45"/>
      <c r="PR45" s="45"/>
      <c r="PS45" s="45"/>
      <c r="PT45" s="45"/>
      <c r="PU45" s="45"/>
      <c r="PV45" s="45"/>
      <c r="PW45" s="45"/>
      <c r="PX45" s="45"/>
      <c r="PY45" s="45"/>
      <c r="PZ45" s="45"/>
      <c r="QA45" s="45"/>
      <c r="QB45" s="45"/>
      <c r="QC45" s="45"/>
      <c r="QD45" s="45"/>
      <c r="QE45" s="45"/>
      <c r="QF45" s="45"/>
      <c r="QG45" s="45"/>
      <c r="QH45" s="45"/>
      <c r="QI45" s="45"/>
      <c r="QJ45" s="45"/>
      <c r="QK45" s="45"/>
      <c r="QL45" s="45"/>
      <c r="QM45" s="45"/>
      <c r="QN45" s="45"/>
      <c r="QO45" s="45"/>
      <c r="QP45" s="45"/>
      <c r="QQ45" s="45"/>
      <c r="QR45" s="45"/>
      <c r="QS45" s="45"/>
      <c r="QT45" s="45"/>
      <c r="QU45" s="45"/>
      <c r="QV45" s="45"/>
      <c r="QW45" s="45"/>
      <c r="QX45" s="45"/>
      <c r="QY45" s="45"/>
      <c r="QZ45" s="45"/>
      <c r="RA45" s="45"/>
      <c r="RB45" s="45"/>
      <c r="RC45" s="45"/>
      <c r="RD45" s="45"/>
      <c r="RE45" s="45"/>
      <c r="RF45" s="45"/>
      <c r="RG45" s="45"/>
      <c r="RH45" s="45"/>
      <c r="RI45" s="45"/>
      <c r="RJ45" s="45"/>
      <c r="RK45" s="45"/>
      <c r="RL45" s="45"/>
      <c r="RM45" s="45"/>
      <c r="RN45" s="45"/>
      <c r="RO45" s="45"/>
      <c r="RP45" s="45"/>
      <c r="RQ45" s="45"/>
      <c r="RR45" s="45"/>
      <c r="RS45" s="45"/>
      <c r="RT45" s="45"/>
      <c r="RU45" s="45"/>
      <c r="RV45" s="45"/>
      <c r="RW45" s="45"/>
      <c r="RX45" s="45"/>
      <c r="RY45" s="45"/>
      <c r="RZ45" s="45"/>
      <c r="SA45" s="45"/>
      <c r="SB45" s="45"/>
      <c r="SC45" s="45"/>
      <c r="SD45" s="45"/>
      <c r="SE45" s="45"/>
      <c r="SF45" s="45"/>
      <c r="SG45" s="45"/>
      <c r="SH45" s="45"/>
      <c r="SI45" s="45"/>
      <c r="SJ45" s="45"/>
      <c r="SK45" s="45"/>
      <c r="SL45" s="45"/>
      <c r="SM45" s="45"/>
      <c r="SN45" s="45"/>
      <c r="SO45" s="45"/>
      <c r="SP45" s="45"/>
      <c r="SQ45" s="45"/>
      <c r="SR45" s="45"/>
      <c r="SS45" s="45"/>
      <c r="ST45" s="45"/>
      <c r="SU45" s="45"/>
      <c r="SV45" s="45"/>
      <c r="SW45" s="45"/>
      <c r="SX45" s="45"/>
      <c r="SY45" s="45"/>
      <c r="SZ45" s="45"/>
      <c r="TA45" s="45"/>
      <c r="TB45" s="45"/>
      <c r="TC45" s="45"/>
      <c r="TD45" s="45"/>
      <c r="TE45" s="45"/>
      <c r="TF45" s="45"/>
      <c r="TG45" s="45"/>
      <c r="TH45" s="45"/>
      <c r="TI45" s="45"/>
      <c r="TJ45" s="45"/>
      <c r="TK45" s="45"/>
      <c r="TL45" s="45"/>
      <c r="TM45" s="45"/>
      <c r="TN45" s="45"/>
      <c r="TO45" s="45"/>
      <c r="TP45" s="45"/>
      <c r="TQ45" s="45"/>
      <c r="TR45" s="45"/>
      <c r="TS45" s="45"/>
      <c r="TT45" s="45"/>
      <c r="TU45" s="45"/>
      <c r="TV45" s="45"/>
      <c r="TW45" s="45"/>
      <c r="TX45" s="45"/>
      <c r="TY45" s="45"/>
      <c r="TZ45" s="45"/>
      <c r="UA45" s="45"/>
      <c r="UB45" s="45"/>
      <c r="UC45" s="45"/>
      <c r="UD45" s="45"/>
      <c r="UE45" s="45"/>
      <c r="UF45" s="45"/>
      <c r="UG45" s="45"/>
      <c r="UH45" s="45"/>
      <c r="UI45" s="45"/>
      <c r="UJ45" s="45"/>
      <c r="UK45" s="45"/>
      <c r="UL45" s="45"/>
      <c r="UM45" s="45"/>
      <c r="UN45" s="45"/>
      <c r="UO45" s="45"/>
      <c r="UP45" s="45"/>
      <c r="UQ45" s="45"/>
      <c r="UR45" s="45"/>
      <c r="US45" s="45"/>
      <c r="UT45" s="45"/>
      <c r="UU45" s="45"/>
      <c r="UV45" s="45"/>
      <c r="UW45" s="45"/>
      <c r="UX45" s="45"/>
      <c r="UY45" s="45"/>
      <c r="UZ45" s="45"/>
      <c r="VA45" s="45"/>
      <c r="VB45" s="45"/>
      <c r="VC45" s="45"/>
      <c r="VD45" s="45"/>
      <c r="VE45" s="45"/>
      <c r="VF45" s="45"/>
      <c r="VG45" s="45"/>
      <c r="VH45" s="45"/>
      <c r="VI45" s="45"/>
      <c r="VJ45" s="45"/>
      <c r="VK45" s="45"/>
      <c r="VL45" s="45"/>
      <c r="VM45" s="45"/>
      <c r="VN45" s="45"/>
      <c r="VO45" s="45"/>
      <c r="VP45" s="45"/>
      <c r="VQ45" s="45"/>
      <c r="VR45" s="45"/>
      <c r="VS45" s="45"/>
      <c r="VT45" s="45"/>
      <c r="VU45" s="45"/>
      <c r="VV45" s="45"/>
      <c r="VW45" s="45"/>
      <c r="VX45" s="45"/>
      <c r="VY45" s="45"/>
      <c r="VZ45" s="45"/>
      <c r="WA45" s="45"/>
      <c r="WB45" s="45"/>
      <c r="WC45" s="45"/>
      <c r="WD45" s="45"/>
      <c r="WE45" s="45"/>
      <c r="WF45" s="45"/>
      <c r="WG45" s="45"/>
      <c r="WH45" s="45"/>
      <c r="WI45" s="45"/>
      <c r="WJ45" s="45"/>
      <c r="WK45" s="45"/>
      <c r="WL45" s="45"/>
      <c r="WM45" s="45"/>
      <c r="WN45" s="45"/>
      <c r="WO45" s="45"/>
      <c r="WP45" s="45"/>
      <c r="WQ45" s="45"/>
      <c r="WR45" s="45"/>
      <c r="WS45" s="45"/>
      <c r="WT45" s="45"/>
      <c r="WU45" s="45"/>
      <c r="WV45" s="45"/>
      <c r="WW45" s="45"/>
      <c r="WX45" s="45"/>
      <c r="WY45" s="45"/>
      <c r="WZ45" s="45"/>
      <c r="XA45" s="45"/>
      <c r="XB45" s="45"/>
      <c r="XC45" s="45"/>
      <c r="XD45" s="45"/>
      <c r="XE45" s="45"/>
      <c r="XF45" s="45"/>
      <c r="XG45" s="45"/>
      <c r="XH45" s="45"/>
      <c r="XI45" s="45"/>
      <c r="XJ45" s="45"/>
      <c r="XK45" s="45"/>
      <c r="XL45" s="45"/>
      <c r="XM45" s="45"/>
      <c r="XN45" s="45"/>
      <c r="XO45" s="45"/>
      <c r="XP45" s="45"/>
      <c r="XQ45" s="45"/>
      <c r="XR45" s="45"/>
      <c r="XS45" s="45"/>
      <c r="XT45" s="45"/>
      <c r="XU45" s="45"/>
      <c r="XV45" s="45"/>
      <c r="XW45" s="45"/>
      <c r="XX45" s="45"/>
      <c r="XY45" s="45"/>
      <c r="XZ45" s="45"/>
      <c r="YA45" s="45"/>
      <c r="YB45" s="45"/>
      <c r="YC45" s="45"/>
      <c r="YD45" s="45"/>
      <c r="YE45" s="45"/>
      <c r="YF45" s="45"/>
      <c r="YG45" s="45"/>
      <c r="YH45" s="45"/>
      <c r="YI45" s="45"/>
      <c r="YJ45" s="45"/>
      <c r="YK45" s="45"/>
      <c r="YL45" s="45"/>
      <c r="YM45" s="45"/>
      <c r="YN45" s="45"/>
      <c r="YO45" s="45"/>
      <c r="YP45" s="45"/>
      <c r="YQ45" s="45"/>
      <c r="YR45" s="45"/>
      <c r="YS45" s="45"/>
      <c r="YT45" s="45"/>
      <c r="YU45" s="45"/>
      <c r="YV45" s="45"/>
      <c r="YW45" s="45"/>
      <c r="YX45" s="45"/>
      <c r="YY45" s="45"/>
      <c r="YZ45" s="45"/>
      <c r="ZA45" s="45"/>
      <c r="ZB45" s="45"/>
      <c r="ZC45" s="45"/>
      <c r="ZD45" s="45"/>
      <c r="ZE45" s="45"/>
      <c r="ZF45" s="45"/>
      <c r="ZG45" s="45"/>
      <c r="ZH45" s="45"/>
      <c r="ZI45" s="45"/>
      <c r="ZJ45" s="45"/>
      <c r="ZK45" s="45"/>
      <c r="ZL45" s="45"/>
      <c r="ZM45" s="45"/>
      <c r="ZN45" s="45"/>
      <c r="ZO45" s="45"/>
      <c r="ZP45" s="45"/>
      <c r="ZQ45" s="45"/>
      <c r="ZR45" s="45"/>
      <c r="ZS45" s="45"/>
      <c r="ZT45" s="45"/>
      <c r="ZU45" s="45"/>
      <c r="ZV45" s="45"/>
      <c r="ZW45" s="45"/>
      <c r="ZX45" s="45"/>
      <c r="ZY45" s="45"/>
      <c r="ZZ45" s="45"/>
      <c r="AAA45" s="45"/>
      <c r="AAB45" s="45"/>
      <c r="AAC45" s="45"/>
      <c r="AAD45" s="45"/>
      <c r="AAE45" s="45"/>
      <c r="AAF45" s="45"/>
      <c r="AAG45" s="45"/>
      <c r="AAH45" s="45"/>
      <c r="AAI45" s="45"/>
      <c r="AAJ45" s="45"/>
      <c r="AAK45" s="45"/>
      <c r="AAL45" s="45"/>
      <c r="AAM45" s="45"/>
      <c r="AAN45" s="45"/>
      <c r="AAO45" s="45"/>
      <c r="AAP45" s="45"/>
      <c r="AAQ45" s="45"/>
      <c r="AAR45" s="45"/>
      <c r="AAS45" s="45"/>
      <c r="AAT45" s="45"/>
      <c r="AAU45" s="45"/>
      <c r="AAV45" s="45"/>
      <c r="AAW45" s="45"/>
      <c r="AAX45" s="45"/>
      <c r="AAY45" s="45"/>
      <c r="AAZ45" s="45"/>
      <c r="ABA45" s="45"/>
      <c r="ABB45" s="45"/>
      <c r="ABC45" s="45"/>
      <c r="ABD45" s="45"/>
      <c r="ABE45" s="45"/>
      <c r="ABF45" s="45"/>
      <c r="ABG45" s="45"/>
      <c r="ABH45" s="45"/>
      <c r="ABI45" s="45"/>
      <c r="ABJ45" s="45"/>
      <c r="ABK45" s="45"/>
      <c r="ABL45" s="45"/>
      <c r="ABM45" s="45"/>
      <c r="ABN45" s="45"/>
      <c r="ABO45" s="45"/>
      <c r="ABP45" s="45"/>
      <c r="ABQ45" s="45"/>
      <c r="ABR45" s="45"/>
      <c r="ABS45" s="45"/>
      <c r="ABT45" s="45"/>
      <c r="ABU45" s="45"/>
      <c r="ABV45" s="45"/>
      <c r="ABW45" s="45"/>
      <c r="ABX45" s="45"/>
      <c r="ABY45" s="45"/>
      <c r="ABZ45" s="45"/>
      <c r="ACA45" s="45"/>
      <c r="ACB45" s="45"/>
      <c r="ACC45" s="45"/>
      <c r="ACD45" s="45"/>
      <c r="ACE45" s="45"/>
      <c r="ACF45" s="45"/>
      <c r="ACG45" s="45"/>
      <c r="ACH45" s="45"/>
      <c r="ACI45" s="45"/>
      <c r="ACJ45" s="45"/>
      <c r="ACK45" s="45"/>
      <c r="ACL45" s="45"/>
      <c r="ACM45" s="45"/>
      <c r="ACN45" s="45"/>
      <c r="ACO45" s="45"/>
      <c r="ACP45" s="45"/>
      <c r="ACQ45" s="45"/>
      <c r="ACR45" s="45"/>
      <c r="ACS45" s="45"/>
      <c r="ACT45" s="45"/>
      <c r="ACU45" s="45"/>
      <c r="ACV45" s="45"/>
      <c r="ACW45" s="45"/>
      <c r="ACX45" s="45"/>
      <c r="ACY45" s="45"/>
      <c r="ACZ45" s="45"/>
      <c r="ADA45" s="45"/>
      <c r="ADB45" s="45"/>
      <c r="ADC45" s="45"/>
      <c r="ADD45" s="45"/>
      <c r="ADE45" s="45"/>
      <c r="ADF45" s="45"/>
      <c r="ADG45" s="45"/>
      <c r="ADH45" s="45"/>
      <c r="ADI45" s="45"/>
      <c r="ADJ45" s="45"/>
      <c r="ADK45" s="45"/>
      <c r="ADL45" s="45"/>
      <c r="ADM45" s="45"/>
      <c r="ADN45" s="45"/>
      <c r="ADO45" s="45"/>
      <c r="ADP45" s="45"/>
      <c r="ADQ45" s="45"/>
      <c r="ADR45" s="45"/>
      <c r="ADS45" s="45"/>
      <c r="ADT45" s="45"/>
      <c r="ADU45" s="45"/>
      <c r="ADV45" s="45"/>
      <c r="ADW45" s="45"/>
      <c r="ADX45" s="45"/>
      <c r="ADY45" s="45"/>
      <c r="ADZ45" s="45"/>
      <c r="AEA45" s="45"/>
      <c r="AEB45" s="45"/>
      <c r="AEC45" s="45"/>
      <c r="AED45" s="45"/>
      <c r="AEE45" s="45"/>
      <c r="AEF45" s="45"/>
      <c r="AEG45" s="45"/>
      <c r="AEH45" s="45"/>
      <c r="AEI45" s="45"/>
      <c r="AEJ45" s="45"/>
      <c r="AEK45" s="45"/>
      <c r="AEL45" s="45"/>
      <c r="AEM45" s="45"/>
      <c r="AEN45" s="45"/>
      <c r="AEO45" s="45"/>
      <c r="AEP45" s="45"/>
      <c r="AEQ45" s="45"/>
      <c r="AER45" s="45"/>
      <c r="AES45" s="45"/>
      <c r="AET45" s="45"/>
      <c r="AEU45" s="45"/>
      <c r="AEV45" s="45"/>
      <c r="AEW45" s="45"/>
      <c r="AEX45" s="45"/>
      <c r="AEY45" s="45"/>
      <c r="AEZ45" s="45"/>
      <c r="AFA45" s="45"/>
      <c r="AFB45" s="45"/>
      <c r="AFC45" s="45"/>
      <c r="AFD45" s="45"/>
      <c r="AFE45" s="45"/>
      <c r="AFF45" s="45"/>
      <c r="AFG45" s="45"/>
      <c r="AFH45" s="45"/>
      <c r="AFI45" s="45"/>
      <c r="AFJ45" s="45"/>
      <c r="AFK45" s="45"/>
      <c r="AFL45" s="45"/>
      <c r="AFM45" s="45"/>
      <c r="AFN45" s="45"/>
      <c r="AFO45" s="45"/>
      <c r="AFP45" s="45"/>
      <c r="AFQ45" s="45"/>
      <c r="AFR45" s="45"/>
      <c r="AFS45" s="45"/>
      <c r="AFT45" s="45"/>
      <c r="AFU45" s="45"/>
      <c r="AFV45" s="45"/>
      <c r="AFW45" s="45"/>
      <c r="AFX45" s="45"/>
      <c r="AFY45" s="45"/>
      <c r="AFZ45" s="45"/>
      <c r="AGA45" s="45"/>
      <c r="AGB45" s="45"/>
      <c r="AGC45" s="45"/>
      <c r="AGD45" s="45"/>
      <c r="AGE45" s="45"/>
      <c r="AGF45" s="45"/>
      <c r="AGG45" s="45"/>
      <c r="AGH45" s="45"/>
      <c r="AGI45" s="45"/>
      <c r="AGJ45" s="45"/>
      <c r="AGK45" s="45"/>
      <c r="AGL45" s="45"/>
      <c r="AGM45" s="45"/>
      <c r="AGN45" s="45"/>
      <c r="AGO45" s="45"/>
      <c r="AGP45" s="45"/>
      <c r="AGQ45" s="45"/>
      <c r="AGR45" s="45"/>
      <c r="AGS45" s="45"/>
      <c r="AGT45" s="45"/>
      <c r="AGU45" s="45"/>
      <c r="AGV45" s="45"/>
      <c r="AGW45" s="45"/>
      <c r="AGX45" s="45"/>
      <c r="AGY45" s="45"/>
      <c r="AGZ45" s="45"/>
      <c r="AHA45" s="45"/>
      <c r="AHB45" s="45"/>
      <c r="AHC45" s="45"/>
      <c r="AHD45" s="45"/>
      <c r="AHE45" s="45"/>
      <c r="AHF45" s="45"/>
      <c r="AHG45" s="45"/>
      <c r="AHH45" s="45"/>
      <c r="AHI45" s="45"/>
      <c r="AHJ45" s="45"/>
      <c r="AHK45" s="45"/>
      <c r="AHL45" s="45"/>
      <c r="AHM45" s="45"/>
      <c r="AHN45" s="45"/>
      <c r="AHO45" s="45"/>
      <c r="AHP45" s="45"/>
      <c r="AHQ45" s="45"/>
      <c r="AHR45" s="45"/>
      <c r="AHS45" s="45"/>
      <c r="AHT45" s="45"/>
      <c r="AHU45" s="45"/>
      <c r="AHV45" s="45"/>
      <c r="AHW45" s="45"/>
      <c r="AHX45" s="45"/>
      <c r="AHY45" s="45"/>
      <c r="AHZ45" s="45"/>
      <c r="AIA45" s="45"/>
      <c r="AIB45" s="45"/>
      <c r="AIC45" s="45"/>
      <c r="AID45" s="45"/>
      <c r="AIE45" s="45"/>
      <c r="AIF45" s="45"/>
      <c r="AIG45" s="45"/>
      <c r="AIH45" s="45"/>
      <c r="AII45" s="45"/>
      <c r="AIJ45" s="45"/>
      <c r="AIK45" s="45"/>
      <c r="AIL45" s="45"/>
      <c r="AIM45" s="45"/>
      <c r="AIN45" s="45"/>
      <c r="AIO45" s="45"/>
      <c r="AIP45" s="45"/>
      <c r="AIQ45" s="45"/>
      <c r="AIR45" s="45"/>
      <c r="AIS45" s="45"/>
      <c r="AIT45" s="45"/>
      <c r="AIU45" s="45"/>
      <c r="AIV45" s="45"/>
      <c r="AIW45" s="45"/>
      <c r="AIX45" s="45"/>
      <c r="AIY45" s="45"/>
      <c r="AIZ45" s="45"/>
      <c r="AJA45" s="45"/>
      <c r="AJB45" s="45"/>
      <c r="AJC45" s="45"/>
      <c r="AJD45" s="45"/>
      <c r="AJE45" s="45"/>
      <c r="AJF45" s="45"/>
      <c r="AJG45" s="45"/>
      <c r="AJH45" s="45"/>
      <c r="AJI45" s="45"/>
      <c r="AJJ45" s="45"/>
      <c r="AJK45" s="45"/>
      <c r="AJL45" s="45"/>
      <c r="AJM45" s="45"/>
      <c r="AJN45" s="45"/>
      <c r="AJO45" s="45"/>
      <c r="AJP45" s="45"/>
      <c r="AJQ45" s="45"/>
      <c r="AJR45" s="45"/>
      <c r="AJS45" s="45"/>
      <c r="AJT45" s="45"/>
      <c r="AJU45" s="45"/>
      <c r="AJV45" s="45"/>
      <c r="AJW45" s="45"/>
      <c r="AJX45" s="45"/>
      <c r="AJY45" s="45"/>
      <c r="AJZ45" s="45"/>
      <c r="AKA45" s="45"/>
      <c r="AKB45" s="45"/>
      <c r="AKC45" s="45"/>
      <c r="AKD45" s="45"/>
      <c r="AKE45" s="45"/>
      <c r="AKF45" s="45"/>
      <c r="AKG45" s="45"/>
      <c r="AKH45" s="45"/>
      <c r="AKI45" s="45"/>
      <c r="AKJ45" s="45"/>
      <c r="AKK45" s="45"/>
      <c r="AKL45" s="45"/>
      <c r="AKM45" s="45"/>
      <c r="AKN45" s="45"/>
      <c r="AKO45" s="45"/>
      <c r="AKP45" s="45"/>
      <c r="AKQ45" s="45"/>
      <c r="AKR45" s="45"/>
      <c r="AKS45" s="45"/>
      <c r="AKT45" s="45"/>
      <c r="AKU45" s="45"/>
      <c r="AKV45" s="45"/>
      <c r="AKW45" s="45"/>
      <c r="AKX45" s="45"/>
      <c r="AKY45" s="45"/>
      <c r="AKZ45" s="45"/>
      <c r="ALA45" s="45"/>
      <c r="ALB45" s="45"/>
      <c r="ALC45" s="45"/>
      <c r="ALD45" s="45"/>
      <c r="ALE45" s="45"/>
      <c r="ALF45" s="45"/>
      <c r="ALG45" s="45"/>
      <c r="ALH45" s="45"/>
      <c r="ALI45" s="45"/>
      <c r="ALJ45" s="45"/>
      <c r="ALK45" s="45"/>
      <c r="ALL45" s="45"/>
      <c r="ALM45" s="45"/>
      <c r="ALN45" s="45"/>
      <c r="ALO45" s="45"/>
      <c r="ALP45" s="45"/>
      <c r="ALQ45" s="45"/>
      <c r="ALR45" s="45"/>
      <c r="ALS45" s="45"/>
      <c r="ALT45" s="45"/>
      <c r="ALU45" s="45"/>
      <c r="ALV45" s="45"/>
      <c r="ALW45" s="45"/>
      <c r="ALX45" s="45"/>
      <c r="ALY45" s="45"/>
      <c r="ALZ45" s="45"/>
      <c r="AMA45" s="45"/>
      <c r="AMB45" s="45"/>
      <c r="AMC45" s="45"/>
      <c r="AMD45" s="45"/>
      <c r="AME45" s="45"/>
      <c r="AMF45" s="45"/>
      <c r="AMG45" s="45"/>
      <c r="AMH45" s="45"/>
      <c r="AMI45" s="45"/>
      <c r="AMJ45" s="45"/>
      <c r="AMK45" s="45"/>
      <c r="AML45" s="45"/>
      <c r="AMM45" s="45"/>
      <c r="AMN45" s="45"/>
      <c r="AMO45" s="45"/>
      <c r="AMP45" s="45"/>
      <c r="AMQ45" s="45"/>
      <c r="AMR45" s="45"/>
      <c r="AMS45" s="45"/>
      <c r="AMT45" s="45"/>
      <c r="AMU45" s="45"/>
      <c r="AMV45" s="45"/>
      <c r="AMW45" s="45"/>
      <c r="AMX45" s="45"/>
      <c r="AMY45" s="45"/>
      <c r="AMZ45" s="45"/>
      <c r="ANA45" s="45"/>
      <c r="ANB45" s="45"/>
      <c r="ANC45" s="45"/>
      <c r="AND45" s="45"/>
      <c r="ANE45" s="45"/>
      <c r="ANF45" s="45"/>
      <c r="ANG45" s="45"/>
      <c r="ANH45" s="45"/>
      <c r="ANI45" s="45"/>
      <c r="ANJ45" s="45"/>
      <c r="ANK45" s="45"/>
      <c r="ANL45" s="45"/>
      <c r="ANM45" s="45"/>
      <c r="ANN45" s="45"/>
      <c r="ANO45" s="45"/>
      <c r="ANP45" s="45"/>
      <c r="ANQ45" s="45"/>
      <c r="ANR45" s="45"/>
      <c r="ANS45" s="45"/>
      <c r="ANT45" s="45"/>
      <c r="ANU45" s="45"/>
      <c r="ANV45" s="45"/>
      <c r="ANW45" s="45"/>
      <c r="ANX45" s="45"/>
      <c r="ANY45" s="45"/>
      <c r="ANZ45" s="45"/>
      <c r="AOA45" s="45"/>
      <c r="AOB45" s="45"/>
      <c r="AOC45" s="45"/>
      <c r="AOD45" s="45"/>
      <c r="AOE45" s="45"/>
      <c r="AOF45" s="45"/>
      <c r="AOG45" s="45"/>
      <c r="AOH45" s="45"/>
      <c r="AOI45" s="45"/>
      <c r="AOJ45" s="45"/>
      <c r="AOK45" s="45"/>
      <c r="AOL45" s="45"/>
      <c r="AOM45" s="45"/>
      <c r="AON45" s="45"/>
      <c r="AOO45" s="45"/>
      <c r="AOP45" s="45"/>
      <c r="AOQ45" s="45"/>
      <c r="AOR45" s="45"/>
      <c r="AOS45" s="45"/>
      <c r="AOT45" s="45"/>
      <c r="AOU45" s="45"/>
      <c r="AOV45" s="45"/>
      <c r="AOW45" s="45"/>
      <c r="AOX45" s="45"/>
      <c r="AOY45" s="45"/>
      <c r="AOZ45" s="45"/>
      <c r="APA45" s="45"/>
      <c r="APB45" s="45"/>
      <c r="APC45" s="45"/>
      <c r="APD45" s="45"/>
      <c r="APE45" s="45"/>
      <c r="APF45" s="45"/>
      <c r="APG45" s="45"/>
      <c r="APH45" s="45"/>
      <c r="API45" s="45"/>
      <c r="APJ45" s="45"/>
      <c r="APK45" s="45"/>
      <c r="APL45" s="45"/>
      <c r="APM45" s="45"/>
      <c r="APN45" s="45"/>
      <c r="APO45" s="45"/>
      <c r="APP45" s="45"/>
      <c r="APQ45" s="45"/>
      <c r="APR45" s="45"/>
      <c r="APS45" s="45"/>
      <c r="APT45" s="45"/>
      <c r="APU45" s="45"/>
      <c r="APV45" s="45"/>
      <c r="APW45" s="45"/>
      <c r="APX45" s="45"/>
      <c r="APY45" s="45"/>
      <c r="APZ45" s="45"/>
      <c r="AQA45" s="45"/>
      <c r="AQB45" s="45"/>
      <c r="AQC45" s="45"/>
      <c r="AQD45" s="45"/>
      <c r="AQE45" s="45"/>
      <c r="AQF45" s="45"/>
      <c r="AQG45" s="45"/>
      <c r="AQH45" s="45"/>
      <c r="AQI45" s="45"/>
      <c r="AQJ45" s="45"/>
      <c r="AQK45" s="45"/>
      <c r="AQL45" s="45"/>
      <c r="AQM45" s="45"/>
      <c r="AQN45" s="45"/>
      <c r="AQO45" s="45"/>
      <c r="AQP45" s="45"/>
      <c r="AQQ45" s="45"/>
      <c r="AQR45" s="45"/>
      <c r="AQS45" s="45"/>
      <c r="AQT45" s="45"/>
      <c r="AQU45" s="45"/>
      <c r="AQV45" s="45"/>
      <c r="AQW45" s="45"/>
      <c r="AQX45" s="45"/>
      <c r="AQY45" s="45"/>
      <c r="AQZ45" s="45"/>
      <c r="ARA45" s="45"/>
      <c r="ARB45" s="45"/>
      <c r="ARC45" s="45"/>
      <c r="ARD45" s="45"/>
      <c r="ARE45" s="45"/>
      <c r="ARF45" s="45"/>
      <c r="ARG45" s="45"/>
      <c r="ARH45" s="45"/>
      <c r="ARI45" s="45"/>
      <c r="ARJ45" s="45"/>
      <c r="ARK45" s="45"/>
      <c r="ARL45" s="45"/>
      <c r="ARM45" s="45"/>
      <c r="ARN45" s="45"/>
      <c r="ARO45" s="45"/>
      <c r="ARP45" s="45"/>
      <c r="ARQ45" s="45"/>
      <c r="ARR45" s="45"/>
      <c r="ARS45" s="45"/>
      <c r="ART45" s="45"/>
      <c r="ARU45" s="45"/>
      <c r="ARV45" s="45"/>
      <c r="ARW45" s="45"/>
      <c r="ARX45" s="45"/>
      <c r="ARY45" s="45"/>
      <c r="ARZ45" s="45"/>
      <c r="ASA45" s="45"/>
      <c r="ASB45" s="45"/>
      <c r="ASC45" s="45"/>
      <c r="ASD45" s="45"/>
      <c r="ASE45" s="45"/>
      <c r="ASF45" s="45"/>
      <c r="ASG45" s="45"/>
      <c r="ASH45" s="45"/>
      <c r="ASI45" s="45"/>
      <c r="ASJ45" s="45"/>
      <c r="ASK45" s="45"/>
      <c r="ASL45" s="45"/>
      <c r="ASM45" s="45"/>
      <c r="ASN45" s="45"/>
      <c r="ASO45" s="45"/>
      <c r="ASP45" s="45"/>
      <c r="ASQ45" s="45"/>
      <c r="ASR45" s="45"/>
      <c r="ASS45" s="45"/>
      <c r="AST45" s="45"/>
      <c r="ASU45" s="45"/>
      <c r="ASV45" s="45"/>
      <c r="ASW45" s="45"/>
      <c r="ASX45" s="45"/>
      <c r="ASY45" s="45"/>
      <c r="ASZ45" s="45"/>
      <c r="ATA45" s="45"/>
      <c r="ATB45" s="45"/>
      <c r="ATC45" s="45"/>
      <c r="ATD45" s="45"/>
      <c r="ATE45" s="45"/>
      <c r="ATF45" s="45"/>
      <c r="ATG45" s="45"/>
      <c r="ATH45" s="45"/>
      <c r="ATI45" s="45"/>
      <c r="ATJ45" s="45"/>
      <c r="ATK45" s="45"/>
      <c r="ATL45" s="45"/>
      <c r="ATM45" s="45"/>
      <c r="ATN45" s="45"/>
      <c r="ATO45" s="45"/>
      <c r="ATP45" s="45"/>
      <c r="ATQ45" s="45"/>
      <c r="ATR45" s="45"/>
      <c r="ATS45" s="45"/>
      <c r="ATT45" s="45"/>
      <c r="ATU45" s="45"/>
      <c r="ATV45" s="45"/>
      <c r="ATW45" s="45"/>
      <c r="ATX45" s="45"/>
      <c r="ATY45" s="45"/>
      <c r="ATZ45" s="45"/>
      <c r="AUA45" s="45"/>
      <c r="AUB45" s="45"/>
      <c r="AUC45" s="45"/>
      <c r="AUD45" s="45"/>
      <c r="AUE45" s="45"/>
      <c r="AUF45" s="45"/>
      <c r="AUG45" s="45"/>
      <c r="AUH45" s="45"/>
      <c r="AUI45" s="45"/>
      <c r="AUJ45" s="45"/>
      <c r="AUK45" s="45"/>
    </row>
    <row r="46" spans="1:1233" x14ac:dyDescent="0.2">
      <c r="A46" s="41" t="s">
        <v>145</v>
      </c>
      <c r="C46" s="41" t="s">
        <v>146</v>
      </c>
      <c r="D46" s="84" t="s">
        <v>81</v>
      </c>
      <c r="E46" s="83">
        <v>45422</v>
      </c>
      <c r="F46" s="166">
        <v>211.71463941000002</v>
      </c>
      <c r="G46" s="166">
        <v>203.25591274999999</v>
      </c>
      <c r="H46" s="166">
        <v>377.28521883999997</v>
      </c>
      <c r="I46" s="166">
        <v>262.26815905999996</v>
      </c>
      <c r="J46" s="166">
        <v>377.82733134999995</v>
      </c>
      <c r="K46" s="166">
        <v>328.10005632999997</v>
      </c>
      <c r="L46" s="166">
        <v>291.66943687999998</v>
      </c>
      <c r="M46" s="166">
        <v>338.38902560000002</v>
      </c>
      <c r="N46" s="166">
        <v>1160.66917592</v>
      </c>
      <c r="O46" s="166">
        <v>337.90144084000002</v>
      </c>
      <c r="P46" s="166">
        <v>377.48615973</v>
      </c>
      <c r="Q46" s="166">
        <v>296.04393754</v>
      </c>
      <c r="R46" s="166">
        <v>192.50134502</v>
      </c>
      <c r="S46" s="166">
        <v>339.76638167999999</v>
      </c>
      <c r="T46" s="166">
        <v>440.72041249999978</v>
      </c>
      <c r="U46" s="166">
        <v>438.01505121000002</v>
      </c>
      <c r="V46" s="166">
        <v>717.83330911999997</v>
      </c>
      <c r="W46" s="166">
        <v>394.67880638999998</v>
      </c>
      <c r="X46" s="166">
        <v>443.75838563999997</v>
      </c>
      <c r="Y46" s="166">
        <v>350.65400500000004</v>
      </c>
      <c r="Z46" s="166">
        <v>269.08082389000015</v>
      </c>
      <c r="AA46" s="166">
        <v>331.88516802000004</v>
      </c>
      <c r="AB46" s="166">
        <v>380.14598493</v>
      </c>
      <c r="AC46" s="166">
        <v>235.75597334</v>
      </c>
      <c r="AD46" s="166">
        <v>258.26002690000001</v>
      </c>
      <c r="AE46" s="166">
        <v>356.93944166999995</v>
      </c>
      <c r="AF46" s="166">
        <v>342.73177867000004</v>
      </c>
      <c r="AG46" s="166">
        <v>375.70581040000002</v>
      </c>
      <c r="AH46" s="166">
        <v>331.36629359000011</v>
      </c>
      <c r="AI46" s="166">
        <v>365.97490530999994</v>
      </c>
      <c r="AJ46" s="166">
        <v>339.88532200000009</v>
      </c>
      <c r="AK46" s="166">
        <v>349.23542468000005</v>
      </c>
      <c r="AL46" s="166">
        <v>400.27509522999998</v>
      </c>
      <c r="AM46" s="166">
        <v>464.35814388999989</v>
      </c>
      <c r="AN46" s="166">
        <v>1121.19836865</v>
      </c>
      <c r="AO46" s="166">
        <v>296.52734249999997</v>
      </c>
      <c r="AP46" s="166">
        <v>208.99793284999998</v>
      </c>
      <c r="AQ46" s="166">
        <v>334.10810939999999</v>
      </c>
      <c r="AR46" s="166">
        <v>210.52395752999999</v>
      </c>
      <c r="AS46" s="166">
        <v>296.56930002999997</v>
      </c>
      <c r="AT46" s="166">
        <v>233.45572200999999</v>
      </c>
      <c r="AU46" s="166">
        <v>272.82168249000006</v>
      </c>
      <c r="AV46" s="166">
        <v>324.99921692999999</v>
      </c>
      <c r="AW46" s="166">
        <v>332.13280741999995</v>
      </c>
      <c r="AX46" s="166">
        <v>321.1621955</v>
      </c>
      <c r="AY46" s="166">
        <v>325.86868011999996</v>
      </c>
      <c r="AZ46" s="166">
        <v>284.78855288</v>
      </c>
      <c r="BA46" s="166">
        <v>273.03934064999999</v>
      </c>
      <c r="BB46" s="166">
        <v>294.85875068999997</v>
      </c>
      <c r="BC46" s="166">
        <v>668.37387288999992</v>
      </c>
      <c r="BD46" s="166">
        <v>424.19419786000003</v>
      </c>
      <c r="BE46" s="166">
        <v>408.15508853999989</v>
      </c>
      <c r="BF46" s="166">
        <v>455.82384695999997</v>
      </c>
      <c r="BG46" s="166">
        <v>1063.1278954700001</v>
      </c>
      <c r="BH46" s="166">
        <v>436.12518339000007</v>
      </c>
      <c r="BI46" s="166">
        <v>346.75995097000003</v>
      </c>
      <c r="BJ46" s="166">
        <v>359.17085253000005</v>
      </c>
      <c r="BK46" s="166">
        <v>384.12000499999999</v>
      </c>
      <c r="BL46" s="166">
        <v>397.38793312999996</v>
      </c>
      <c r="BM46" s="166">
        <v>383.33929650999994</v>
      </c>
      <c r="BN46" s="166">
        <v>369.76595496000004</v>
      </c>
      <c r="BO46" s="166">
        <v>373.85392633999999</v>
      </c>
      <c r="BP46" s="166">
        <v>600.53989434999994</v>
      </c>
      <c r="BQ46" s="166">
        <v>491.87209468999993</v>
      </c>
      <c r="BR46" s="166">
        <v>485.52268089000006</v>
      </c>
      <c r="BS46" s="166">
        <v>640.9747033000001</v>
      </c>
      <c r="BT46" s="166">
        <v>428.08214654999989</v>
      </c>
      <c r="BU46" s="166">
        <v>627.63243900999998</v>
      </c>
      <c r="BV46" s="166">
        <v>540.14040816999989</v>
      </c>
      <c r="BW46" s="166">
        <v>415.75493471999994</v>
      </c>
      <c r="BX46" s="166">
        <v>379.43139538000008</v>
      </c>
      <c r="BY46" s="166">
        <v>346.20141651000006</v>
      </c>
      <c r="BZ46" s="166">
        <v>324.32084199000002</v>
      </c>
      <c r="CA46" s="166">
        <v>399.24400833000004</v>
      </c>
      <c r="CB46" s="166">
        <v>482.65013915999998</v>
      </c>
      <c r="CC46" s="166">
        <v>522.60897854999996</v>
      </c>
      <c r="CD46" s="166">
        <v>590.32490079000002</v>
      </c>
      <c r="CE46" s="166">
        <v>479.30543232999986</v>
      </c>
      <c r="CF46" s="166">
        <v>456.03538421999997</v>
      </c>
      <c r="CG46" s="166">
        <v>773.64027934000012</v>
      </c>
      <c r="CH46" s="166">
        <v>529.07912408000004</v>
      </c>
      <c r="CI46" s="166">
        <v>460.69862746000001</v>
      </c>
      <c r="CJ46" s="166">
        <v>516.70457297999997</v>
      </c>
      <c r="CK46" s="166">
        <v>442.58176465999998</v>
      </c>
      <c r="CL46" s="166">
        <v>446.00968360999997</v>
      </c>
      <c r="CM46" s="166">
        <v>659.1712676300001</v>
      </c>
      <c r="CN46" s="166">
        <v>806.86283821999996</v>
      </c>
      <c r="CO46" s="166">
        <v>1155.27384807</v>
      </c>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c r="RX46" s="44"/>
      <c r="RY46" s="44"/>
      <c r="RZ46" s="44"/>
      <c r="SA46" s="44"/>
      <c r="SB46" s="44"/>
      <c r="SC46" s="44"/>
      <c r="SD46" s="44"/>
      <c r="SE46" s="44"/>
      <c r="SF46" s="44"/>
      <c r="SG46" s="44"/>
      <c r="SH46" s="44"/>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c r="VE46" s="44"/>
      <c r="VF46" s="44"/>
      <c r="VG46" s="44"/>
      <c r="VH46" s="44"/>
      <c r="VI46" s="44"/>
      <c r="VJ46" s="44"/>
      <c r="VK46" s="44"/>
      <c r="VL46" s="44"/>
      <c r="VM46" s="44"/>
      <c r="VN46" s="44"/>
      <c r="VO46" s="44"/>
      <c r="VP46" s="44"/>
      <c r="VQ46" s="44"/>
      <c r="VR46" s="44"/>
      <c r="VS46" s="44"/>
      <c r="VT46" s="44"/>
      <c r="VU46" s="44"/>
      <c r="VV46" s="44"/>
      <c r="VW46" s="44"/>
      <c r="VX46" s="44"/>
      <c r="VY46" s="44"/>
      <c r="VZ46" s="44"/>
      <c r="WA46" s="44"/>
      <c r="WB46" s="44"/>
      <c r="WC46" s="44"/>
      <c r="WD46" s="44"/>
      <c r="WE46" s="44"/>
      <c r="WF46" s="44"/>
      <c r="WG46" s="44"/>
      <c r="WH46" s="44"/>
      <c r="WI46" s="44"/>
      <c r="WJ46" s="44"/>
      <c r="WK46" s="44"/>
      <c r="WL46" s="44"/>
      <c r="WM46" s="44"/>
      <c r="WN46" s="44"/>
      <c r="WO46" s="44"/>
      <c r="WP46" s="44"/>
      <c r="WQ46" s="44"/>
      <c r="WR46" s="44"/>
      <c r="WS46" s="44"/>
      <c r="WT46" s="44"/>
      <c r="WU46" s="44"/>
      <c r="WV46" s="44"/>
      <c r="WW46" s="44"/>
      <c r="WX46" s="44"/>
      <c r="WY46" s="44"/>
      <c r="WZ46" s="44"/>
      <c r="XA46" s="44"/>
      <c r="XB46" s="44"/>
      <c r="XC46" s="44"/>
      <c r="XD46" s="44"/>
      <c r="XE46" s="44"/>
      <c r="XF46" s="44"/>
      <c r="XG46" s="44"/>
      <c r="XH46" s="44"/>
      <c r="XI46" s="44"/>
      <c r="XJ46" s="44"/>
      <c r="XK46" s="44"/>
      <c r="XL46" s="44"/>
      <c r="XM46" s="44"/>
      <c r="XN46" s="44"/>
      <c r="XO46" s="44"/>
      <c r="XP46" s="44"/>
      <c r="XQ46" s="44"/>
      <c r="XR46" s="44"/>
      <c r="XS46" s="44"/>
      <c r="XT46" s="44"/>
      <c r="XU46" s="44"/>
      <c r="XV46" s="44"/>
      <c r="XW46" s="44"/>
      <c r="XX46" s="44"/>
      <c r="XY46" s="44"/>
      <c r="XZ46" s="44"/>
      <c r="YA46" s="44"/>
      <c r="YB46" s="44"/>
      <c r="YC46" s="44"/>
      <c r="YD46" s="44"/>
      <c r="YE46" s="44"/>
      <c r="YF46" s="44"/>
      <c r="YG46" s="44"/>
      <c r="YH46" s="44"/>
      <c r="YI46" s="44"/>
      <c r="YJ46" s="44"/>
      <c r="YK46" s="44"/>
      <c r="YL46" s="44"/>
      <c r="YM46" s="44"/>
      <c r="YN46" s="44"/>
      <c r="YO46" s="44"/>
      <c r="YP46" s="44"/>
      <c r="YQ46" s="44"/>
      <c r="YR46" s="44"/>
      <c r="YS46" s="44"/>
      <c r="YT46" s="44"/>
      <c r="YU46" s="44"/>
      <c r="YV46" s="44"/>
      <c r="YW46" s="44"/>
      <c r="YX46" s="44"/>
      <c r="YY46" s="44"/>
      <c r="YZ46" s="44"/>
      <c r="ZA46" s="44"/>
      <c r="ZB46" s="44"/>
      <c r="ZC46" s="44"/>
      <c r="ZD46" s="44"/>
      <c r="ZE46" s="44"/>
      <c r="ZF46" s="44"/>
      <c r="ZG46" s="44"/>
      <c r="ZH46" s="44"/>
      <c r="ZI46" s="44"/>
      <c r="ZJ46" s="44"/>
      <c r="ZK46" s="44"/>
      <c r="ZL46" s="44"/>
      <c r="ZM46" s="44"/>
      <c r="ZN46" s="44"/>
      <c r="ZO46" s="44"/>
      <c r="ZP46" s="44"/>
      <c r="ZQ46" s="44"/>
      <c r="ZR46" s="44"/>
      <c r="ZS46" s="44"/>
      <c r="ZT46" s="44"/>
      <c r="ZU46" s="44"/>
      <c r="ZV46" s="44"/>
      <c r="ZW46" s="44"/>
      <c r="ZX46" s="44"/>
      <c r="ZY46" s="44"/>
      <c r="ZZ46" s="44"/>
      <c r="AAA46" s="44"/>
      <c r="AAB46" s="44"/>
      <c r="AAC46" s="44"/>
      <c r="AAD46" s="44"/>
      <c r="AAE46" s="44"/>
      <c r="AAF46" s="44"/>
      <c r="AAG46" s="44"/>
      <c r="AAH46" s="44"/>
      <c r="AAI46" s="44"/>
      <c r="AAJ46" s="44"/>
      <c r="AAK46" s="44"/>
      <c r="AAL46" s="44"/>
      <c r="AAM46" s="44"/>
      <c r="AAN46" s="44"/>
      <c r="AAO46" s="44"/>
      <c r="AAP46" s="44"/>
      <c r="AAQ46" s="44"/>
      <c r="AAR46" s="44"/>
      <c r="AAS46" s="44"/>
      <c r="AAT46" s="44"/>
      <c r="AAU46" s="44"/>
      <c r="AAV46" s="44"/>
      <c r="AAW46" s="44"/>
      <c r="AAX46" s="44"/>
      <c r="AAY46" s="44"/>
      <c r="AAZ46" s="44"/>
      <c r="ABA46" s="44"/>
      <c r="ABB46" s="44"/>
      <c r="ABC46" s="44"/>
      <c r="ABD46" s="44"/>
      <c r="ABE46" s="44"/>
      <c r="ABF46" s="44"/>
      <c r="ABG46" s="44"/>
      <c r="ABH46" s="44"/>
      <c r="ABI46" s="44"/>
      <c r="ABJ46" s="44"/>
      <c r="ABK46" s="44"/>
      <c r="ABL46" s="44"/>
      <c r="ABM46" s="44"/>
      <c r="ABN46" s="44"/>
      <c r="ABO46" s="44"/>
      <c r="ABP46" s="44"/>
      <c r="ABQ46" s="44"/>
      <c r="ABR46" s="44"/>
      <c r="ABS46" s="44"/>
      <c r="ABT46" s="44"/>
      <c r="ABU46" s="44"/>
      <c r="ABV46" s="44"/>
      <c r="ABW46" s="44"/>
      <c r="ABX46" s="44"/>
      <c r="ABY46" s="44"/>
      <c r="ABZ46" s="44"/>
      <c r="ACA46" s="44"/>
      <c r="ACB46" s="44"/>
      <c r="ACC46" s="44"/>
      <c r="ACD46" s="44"/>
      <c r="ACE46" s="44"/>
      <c r="ACF46" s="44"/>
      <c r="ACG46" s="44"/>
      <c r="ACH46" s="44"/>
      <c r="ACI46" s="44"/>
      <c r="ACJ46" s="44"/>
      <c r="ACK46" s="44"/>
      <c r="ACL46" s="44"/>
      <c r="ACM46" s="44"/>
      <c r="ACN46" s="44"/>
      <c r="ACO46" s="44"/>
      <c r="ACP46" s="44"/>
      <c r="ACQ46" s="44"/>
      <c r="ACR46" s="44"/>
      <c r="ACS46" s="44"/>
      <c r="ACT46" s="44"/>
      <c r="ACU46" s="44"/>
      <c r="ACV46" s="44"/>
      <c r="ACW46" s="44"/>
      <c r="ACX46" s="44"/>
      <c r="ACY46" s="44"/>
      <c r="ACZ46" s="44"/>
      <c r="ADA46" s="44"/>
      <c r="ADB46" s="44"/>
      <c r="ADC46" s="44"/>
      <c r="ADD46" s="44"/>
      <c r="ADE46" s="44"/>
      <c r="ADF46" s="44"/>
      <c r="ADG46" s="44"/>
      <c r="ADH46" s="44"/>
      <c r="ADI46" s="44"/>
      <c r="ADJ46" s="44"/>
      <c r="ADK46" s="44"/>
      <c r="ADL46" s="44"/>
      <c r="ADM46" s="44"/>
      <c r="ADN46" s="44"/>
      <c r="ADO46" s="44"/>
      <c r="ADP46" s="44"/>
      <c r="ADQ46" s="44"/>
      <c r="ADR46" s="44"/>
      <c r="ADS46" s="44"/>
      <c r="ADT46" s="44"/>
      <c r="ADU46" s="44"/>
      <c r="ADV46" s="44"/>
      <c r="ADW46" s="44"/>
      <c r="ADX46" s="44"/>
      <c r="ADY46" s="44"/>
      <c r="ADZ46" s="44"/>
      <c r="AEA46" s="44"/>
      <c r="AEB46" s="44"/>
      <c r="AEC46" s="44"/>
      <c r="AED46" s="44"/>
      <c r="AEE46" s="44"/>
      <c r="AEF46" s="44"/>
      <c r="AEG46" s="44"/>
      <c r="AEH46" s="44"/>
      <c r="AEI46" s="44"/>
      <c r="AEJ46" s="44"/>
      <c r="AEK46" s="44"/>
      <c r="AEL46" s="44"/>
      <c r="AEM46" s="44"/>
      <c r="AEN46" s="44"/>
      <c r="AEO46" s="44"/>
      <c r="AEP46" s="44"/>
      <c r="AEQ46" s="44"/>
      <c r="AER46" s="44"/>
      <c r="AES46" s="44"/>
      <c r="AET46" s="44"/>
      <c r="AEU46" s="44"/>
      <c r="AEV46" s="44"/>
      <c r="AEW46" s="44"/>
      <c r="AEX46" s="44"/>
      <c r="AEY46" s="44"/>
      <c r="AEZ46" s="44"/>
      <c r="AFA46" s="44"/>
      <c r="AFB46" s="44"/>
      <c r="AFC46" s="44"/>
      <c r="AFD46" s="44"/>
      <c r="AFE46" s="44"/>
      <c r="AFF46" s="44"/>
      <c r="AFG46" s="44"/>
      <c r="AFH46" s="44"/>
      <c r="AFI46" s="44"/>
      <c r="AFJ46" s="44"/>
      <c r="AFK46" s="44"/>
      <c r="AFL46" s="44"/>
      <c r="AFM46" s="44"/>
      <c r="AFN46" s="44"/>
      <c r="AFO46" s="44"/>
      <c r="AFP46" s="44"/>
      <c r="AFQ46" s="44"/>
      <c r="AFR46" s="44"/>
      <c r="AFS46" s="44"/>
      <c r="AFT46" s="44"/>
      <c r="AFU46" s="44"/>
      <c r="AFV46" s="44"/>
      <c r="AFW46" s="44"/>
      <c r="AFX46" s="44"/>
      <c r="AFY46" s="44"/>
      <c r="AFZ46" s="44"/>
      <c r="AGA46" s="44"/>
      <c r="AGB46" s="44"/>
      <c r="AGC46" s="44"/>
      <c r="AGD46" s="44"/>
      <c r="AGE46" s="44"/>
      <c r="AGF46" s="44"/>
      <c r="AGG46" s="44"/>
      <c r="AGH46" s="44"/>
      <c r="AGI46" s="44"/>
      <c r="AGJ46" s="44"/>
      <c r="AGK46" s="44"/>
      <c r="AGL46" s="44"/>
      <c r="AGM46" s="44"/>
      <c r="AGN46" s="44"/>
      <c r="AGO46" s="44"/>
      <c r="AGP46" s="44"/>
      <c r="AGQ46" s="44"/>
      <c r="AGR46" s="44"/>
      <c r="AGS46" s="44"/>
      <c r="AGT46" s="44"/>
      <c r="AGU46" s="44"/>
      <c r="AGV46" s="44"/>
      <c r="AGW46" s="44"/>
      <c r="AGX46" s="44"/>
      <c r="AGY46" s="44"/>
      <c r="AGZ46" s="44"/>
      <c r="AHA46" s="44"/>
      <c r="AHB46" s="44"/>
      <c r="AHC46" s="44"/>
      <c r="AHD46" s="44"/>
      <c r="AHE46" s="44"/>
      <c r="AHF46" s="44"/>
      <c r="AHG46" s="44"/>
      <c r="AHH46" s="44"/>
      <c r="AHI46" s="44"/>
      <c r="AHJ46" s="44"/>
      <c r="AHK46" s="44"/>
      <c r="AHL46" s="44"/>
      <c r="AHM46" s="44"/>
      <c r="AHN46" s="44"/>
      <c r="AHO46" s="44"/>
      <c r="AHP46" s="44"/>
      <c r="AHQ46" s="44"/>
      <c r="AHR46" s="44"/>
      <c r="AHS46" s="44"/>
      <c r="AHT46" s="44"/>
      <c r="AHU46" s="44"/>
      <c r="AHV46" s="44"/>
      <c r="AHW46" s="44"/>
      <c r="AHX46" s="44"/>
      <c r="AHY46" s="44"/>
      <c r="AHZ46" s="44"/>
      <c r="AIA46" s="44"/>
      <c r="AIB46" s="44"/>
      <c r="AIC46" s="44"/>
      <c r="AID46" s="44"/>
      <c r="AIE46" s="44"/>
      <c r="AIF46" s="44"/>
      <c r="AIG46" s="44"/>
      <c r="AIH46" s="44"/>
      <c r="AII46" s="44"/>
      <c r="AIJ46" s="44"/>
      <c r="AIK46" s="44"/>
      <c r="AIL46" s="44"/>
      <c r="AIM46" s="44"/>
      <c r="AIN46" s="44"/>
      <c r="AIO46" s="44"/>
      <c r="AIP46" s="44"/>
      <c r="AIQ46" s="44"/>
      <c r="AIR46" s="44"/>
      <c r="AIS46" s="44"/>
      <c r="AIT46" s="44"/>
      <c r="AIU46" s="44"/>
      <c r="AIV46" s="44"/>
      <c r="AIW46" s="44"/>
      <c r="AIX46" s="44"/>
      <c r="AIY46" s="44"/>
      <c r="AIZ46" s="44"/>
      <c r="AJA46" s="44"/>
      <c r="AJB46" s="44"/>
      <c r="AJC46" s="44"/>
      <c r="AJD46" s="44"/>
      <c r="AJE46" s="44"/>
      <c r="AJF46" s="44"/>
      <c r="AJG46" s="44"/>
      <c r="AJH46" s="44"/>
      <c r="AJI46" s="44"/>
      <c r="AJJ46" s="44"/>
      <c r="AJK46" s="44"/>
      <c r="AJL46" s="44"/>
      <c r="AJM46" s="44"/>
      <c r="AJN46" s="44"/>
      <c r="AJO46" s="44"/>
      <c r="AJP46" s="44"/>
      <c r="AJQ46" s="44"/>
      <c r="AJR46" s="44"/>
      <c r="AJS46" s="44"/>
      <c r="AJT46" s="44"/>
      <c r="AJU46" s="44"/>
      <c r="AJV46" s="44"/>
      <c r="AJW46" s="44"/>
      <c r="AJX46" s="44"/>
      <c r="AJY46" s="44"/>
      <c r="AJZ46" s="44"/>
      <c r="AKA46" s="44"/>
      <c r="AKB46" s="44"/>
      <c r="AKC46" s="44"/>
      <c r="AKD46" s="44"/>
      <c r="AKE46" s="44"/>
      <c r="AKF46" s="44"/>
      <c r="AKG46" s="44"/>
      <c r="AKH46" s="44"/>
      <c r="AKI46" s="44"/>
      <c r="AKJ46" s="44"/>
      <c r="AKK46" s="44"/>
      <c r="AKL46" s="44"/>
      <c r="AKM46" s="44"/>
      <c r="AKN46" s="44"/>
      <c r="AKO46" s="44"/>
      <c r="AKP46" s="44"/>
      <c r="AKQ46" s="44"/>
      <c r="AKR46" s="44"/>
      <c r="AKS46" s="44"/>
      <c r="AKT46" s="44"/>
      <c r="AKU46" s="44"/>
      <c r="AKV46" s="44"/>
      <c r="AKW46" s="44"/>
      <c r="AKX46" s="44"/>
      <c r="AKY46" s="44"/>
      <c r="AKZ46" s="44"/>
      <c r="ALA46" s="44"/>
      <c r="ALB46" s="44"/>
      <c r="ALC46" s="44"/>
      <c r="ALD46" s="44"/>
      <c r="ALE46" s="44"/>
      <c r="ALF46" s="44"/>
      <c r="ALG46" s="44"/>
      <c r="ALH46" s="44"/>
      <c r="ALI46" s="44"/>
      <c r="ALJ46" s="44"/>
      <c r="ALK46" s="44"/>
      <c r="ALL46" s="44"/>
      <c r="ALM46" s="44"/>
      <c r="ALN46" s="44"/>
      <c r="ALO46" s="44"/>
      <c r="ALP46" s="44"/>
      <c r="ALQ46" s="44"/>
      <c r="ALR46" s="44"/>
      <c r="ALS46" s="44"/>
      <c r="ALT46" s="44"/>
      <c r="ALU46" s="44"/>
      <c r="ALV46" s="44"/>
      <c r="ALW46" s="44"/>
      <c r="ALX46" s="44"/>
      <c r="ALY46" s="44"/>
      <c r="ALZ46" s="44"/>
      <c r="AMA46" s="44"/>
      <c r="AMB46" s="44"/>
      <c r="AMC46" s="44"/>
      <c r="AMD46" s="44"/>
      <c r="AME46" s="44"/>
      <c r="AMF46" s="44"/>
      <c r="AMG46" s="44"/>
      <c r="AMH46" s="44"/>
      <c r="AMI46" s="44"/>
      <c r="AMJ46" s="44"/>
      <c r="AMK46" s="44"/>
      <c r="AML46" s="44"/>
      <c r="AMM46" s="44"/>
      <c r="AMN46" s="44"/>
      <c r="AMO46" s="44"/>
      <c r="AMP46" s="44"/>
      <c r="AMQ46" s="44"/>
      <c r="AMR46" s="44"/>
      <c r="AMS46" s="44"/>
      <c r="AMT46" s="44"/>
      <c r="AMU46" s="44"/>
      <c r="AMV46" s="44"/>
      <c r="AMW46" s="44"/>
      <c r="AMX46" s="44"/>
      <c r="AMY46" s="44"/>
      <c r="AMZ46" s="44"/>
      <c r="ANA46" s="44"/>
      <c r="ANB46" s="44"/>
      <c r="ANC46" s="44"/>
      <c r="AND46" s="44"/>
      <c r="ANE46" s="44"/>
      <c r="ANF46" s="44"/>
      <c r="ANG46" s="44"/>
      <c r="ANH46" s="44"/>
      <c r="ANI46" s="44"/>
      <c r="ANJ46" s="44"/>
      <c r="ANK46" s="44"/>
      <c r="ANL46" s="44"/>
      <c r="ANM46" s="44"/>
      <c r="ANN46" s="44"/>
      <c r="ANO46" s="44"/>
      <c r="ANP46" s="44"/>
      <c r="ANQ46" s="44"/>
      <c r="ANR46" s="44"/>
      <c r="ANS46" s="44"/>
      <c r="ANT46" s="44"/>
      <c r="ANU46" s="44"/>
      <c r="ANV46" s="44"/>
      <c r="ANW46" s="44"/>
      <c r="ANX46" s="44"/>
      <c r="ANY46" s="44"/>
      <c r="ANZ46" s="44"/>
      <c r="AOA46" s="44"/>
      <c r="AOB46" s="44"/>
      <c r="AOC46" s="44"/>
      <c r="AOD46" s="44"/>
      <c r="AOE46" s="44"/>
      <c r="AOF46" s="44"/>
      <c r="AOG46" s="44"/>
      <c r="AOH46" s="44"/>
      <c r="AOI46" s="44"/>
      <c r="AOJ46" s="44"/>
      <c r="AOK46" s="44"/>
      <c r="AOL46" s="44"/>
      <c r="AOM46" s="44"/>
      <c r="AON46" s="44"/>
      <c r="AOO46" s="44"/>
      <c r="AOP46" s="44"/>
      <c r="AOQ46" s="44"/>
      <c r="AOR46" s="44"/>
      <c r="AOS46" s="44"/>
      <c r="AOT46" s="44"/>
      <c r="AOU46" s="44"/>
      <c r="AOV46" s="44"/>
      <c r="AOW46" s="44"/>
      <c r="AOX46" s="44"/>
      <c r="AOY46" s="44"/>
      <c r="AOZ46" s="44"/>
      <c r="APA46" s="44"/>
      <c r="APB46" s="44"/>
      <c r="APC46" s="44"/>
      <c r="APD46" s="44"/>
      <c r="APE46" s="44"/>
      <c r="APF46" s="44"/>
      <c r="APG46" s="44"/>
      <c r="APH46" s="44"/>
      <c r="API46" s="44"/>
      <c r="APJ46" s="44"/>
      <c r="APK46" s="44"/>
      <c r="APL46" s="44"/>
      <c r="APM46" s="44"/>
      <c r="APN46" s="44"/>
      <c r="APO46" s="44"/>
      <c r="APP46" s="44"/>
      <c r="APQ46" s="44"/>
      <c r="APR46" s="44"/>
      <c r="APS46" s="44"/>
      <c r="APT46" s="44"/>
      <c r="APU46" s="44"/>
      <c r="APV46" s="44"/>
      <c r="APW46" s="44"/>
      <c r="APX46" s="44"/>
      <c r="APY46" s="44"/>
      <c r="APZ46" s="44"/>
      <c r="AQA46" s="44"/>
      <c r="AQB46" s="44"/>
      <c r="AQC46" s="44"/>
      <c r="AQD46" s="44"/>
      <c r="AQE46" s="44"/>
      <c r="AQF46" s="44"/>
      <c r="AQG46" s="44"/>
      <c r="AQH46" s="44"/>
      <c r="AQI46" s="44"/>
      <c r="AQJ46" s="44"/>
      <c r="AQK46" s="44"/>
      <c r="AQL46" s="44"/>
      <c r="AQM46" s="44"/>
      <c r="AQN46" s="44"/>
      <c r="AQO46" s="44"/>
      <c r="AQP46" s="44"/>
      <c r="AQQ46" s="44"/>
      <c r="AQR46" s="44"/>
      <c r="AQS46" s="44"/>
      <c r="AQT46" s="44"/>
      <c r="AQU46" s="44"/>
      <c r="AQV46" s="44"/>
      <c r="AQW46" s="44"/>
      <c r="AQX46" s="44"/>
      <c r="AQY46" s="44"/>
      <c r="AQZ46" s="44"/>
      <c r="ARA46" s="44"/>
      <c r="ARB46" s="44"/>
      <c r="ARC46" s="44"/>
      <c r="ARD46" s="44"/>
      <c r="ARE46" s="44"/>
      <c r="ARF46" s="44"/>
      <c r="ARG46" s="44"/>
      <c r="ARH46" s="44"/>
      <c r="ARI46" s="44"/>
      <c r="ARJ46" s="44"/>
      <c r="ARK46" s="44"/>
      <c r="ARL46" s="44"/>
      <c r="ARM46" s="44"/>
      <c r="ARN46" s="44"/>
      <c r="ARO46" s="44"/>
      <c r="ARP46" s="44"/>
      <c r="ARQ46" s="44"/>
      <c r="ARR46" s="44"/>
      <c r="ARS46" s="44"/>
      <c r="ART46" s="44"/>
      <c r="ARU46" s="44"/>
      <c r="ARV46" s="44"/>
      <c r="ARW46" s="44"/>
      <c r="ARX46" s="44"/>
      <c r="ARY46" s="44"/>
      <c r="ARZ46" s="44"/>
      <c r="ASA46" s="44"/>
      <c r="ASB46" s="44"/>
      <c r="ASC46" s="44"/>
      <c r="ASD46" s="44"/>
      <c r="ASE46" s="44"/>
      <c r="ASF46" s="44"/>
      <c r="ASG46" s="44"/>
      <c r="ASH46" s="44"/>
      <c r="ASI46" s="44"/>
      <c r="ASJ46" s="44"/>
      <c r="ASK46" s="44"/>
      <c r="ASL46" s="44"/>
      <c r="ASM46" s="44"/>
      <c r="ASN46" s="44"/>
      <c r="ASO46" s="44"/>
      <c r="ASP46" s="44"/>
      <c r="ASQ46" s="44"/>
      <c r="ASR46" s="44"/>
      <c r="ASS46" s="44"/>
      <c r="AST46" s="44"/>
      <c r="ASU46" s="44"/>
      <c r="ASV46" s="44"/>
      <c r="ASW46" s="44"/>
      <c r="ASX46" s="44"/>
      <c r="ASY46" s="44"/>
      <c r="ASZ46" s="44"/>
      <c r="ATA46" s="44"/>
      <c r="ATB46" s="44"/>
      <c r="ATC46" s="44"/>
      <c r="ATD46" s="44"/>
      <c r="ATE46" s="44"/>
      <c r="ATF46" s="44"/>
      <c r="ATG46" s="44"/>
      <c r="ATH46" s="44"/>
      <c r="ATI46" s="44"/>
      <c r="ATJ46" s="44"/>
      <c r="ATK46" s="44"/>
      <c r="ATL46" s="44"/>
      <c r="ATM46" s="44"/>
      <c r="ATN46" s="44"/>
      <c r="ATO46" s="44"/>
      <c r="ATP46" s="44"/>
      <c r="ATQ46" s="44"/>
      <c r="ATR46" s="44"/>
      <c r="ATS46" s="44"/>
      <c r="ATT46" s="44"/>
      <c r="ATU46" s="44"/>
      <c r="ATV46" s="44"/>
      <c r="ATW46" s="44"/>
      <c r="ATX46" s="44"/>
      <c r="ATY46" s="44"/>
      <c r="ATZ46" s="44"/>
      <c r="AUA46" s="44"/>
      <c r="AUB46" s="44"/>
      <c r="AUC46" s="44"/>
      <c r="AUD46" s="44"/>
      <c r="AUE46" s="44"/>
      <c r="AUF46" s="44"/>
      <c r="AUG46" s="44"/>
      <c r="AUH46" s="44"/>
      <c r="AUI46" s="44"/>
      <c r="AUJ46" s="44"/>
      <c r="AUK46" s="44"/>
    </row>
    <row r="47" spans="1:1233" x14ac:dyDescent="0.2">
      <c r="E47" s="83"/>
    </row>
    <row r="48" spans="1:1233" x14ac:dyDescent="0.2">
      <c r="E48" s="83"/>
    </row>
    <row r="49" spans="5:5" x14ac:dyDescent="0.2">
      <c r="E49" s="83"/>
    </row>
    <row r="50" spans="5:5" x14ac:dyDescent="0.2">
      <c r="E50" s="83"/>
    </row>
    <row r="51" spans="5:5" x14ac:dyDescent="0.2">
      <c r="E51" s="83"/>
    </row>
    <row r="52" spans="5:5" x14ac:dyDescent="0.2">
      <c r="E52" s="83"/>
    </row>
    <row r="53" spans="5:5" x14ac:dyDescent="0.2">
      <c r="E53" s="83"/>
    </row>
    <row r="54" spans="5:5" x14ac:dyDescent="0.2">
      <c r="E54" s="83"/>
    </row>
    <row r="55" spans="5:5" x14ac:dyDescent="0.2">
      <c r="E55" s="83"/>
    </row>
    <row r="56" spans="5:5" x14ac:dyDescent="0.2">
      <c r="E56" s="83"/>
    </row>
    <row r="57" spans="5:5" x14ac:dyDescent="0.2">
      <c r="E57" s="83"/>
    </row>
    <row r="58" spans="5:5" x14ac:dyDescent="0.2">
      <c r="E58" s="83"/>
    </row>
    <row r="59" spans="5:5" x14ac:dyDescent="0.2">
      <c r="E59" s="83"/>
    </row>
    <row r="60" spans="5:5" x14ac:dyDescent="0.2">
      <c r="E60" s="83"/>
    </row>
    <row r="61" spans="5:5" x14ac:dyDescent="0.2">
      <c r="E61" s="83"/>
    </row>
    <row r="62" spans="5:5" x14ac:dyDescent="0.2">
      <c r="E62" s="83"/>
    </row>
    <row r="63" spans="5:5" x14ac:dyDescent="0.2">
      <c r="E63" s="83"/>
    </row>
    <row r="64" spans="5:5" x14ac:dyDescent="0.2">
      <c r="E64" s="83"/>
    </row>
    <row r="65" spans="5:5" x14ac:dyDescent="0.2">
      <c r="E65" s="83"/>
    </row>
    <row r="66" spans="5:5" x14ac:dyDescent="0.2">
      <c r="E66" s="83"/>
    </row>
    <row r="67" spans="5:5" x14ac:dyDescent="0.2">
      <c r="E67" s="83"/>
    </row>
    <row r="68" spans="5:5" x14ac:dyDescent="0.2">
      <c r="E68" s="83"/>
    </row>
    <row r="69" spans="5:5" x14ac:dyDescent="0.2">
      <c r="E69" s="83"/>
    </row>
    <row r="70" spans="5:5" x14ac:dyDescent="0.2">
      <c r="E70" s="83"/>
    </row>
    <row r="71" spans="5:5" x14ac:dyDescent="0.2">
      <c r="E71" s="83"/>
    </row>
    <row r="72" spans="5:5" x14ac:dyDescent="0.2">
      <c r="E72" s="83"/>
    </row>
    <row r="73" spans="5:5" x14ac:dyDescent="0.2">
      <c r="E73" s="83"/>
    </row>
    <row r="74" spans="5:5" x14ac:dyDescent="0.2">
      <c r="E74" s="83"/>
    </row>
    <row r="75" spans="5:5" x14ac:dyDescent="0.2">
      <c r="E75" s="83"/>
    </row>
    <row r="76" spans="5:5" x14ac:dyDescent="0.2">
      <c r="E76" s="83"/>
    </row>
    <row r="77" spans="5:5" x14ac:dyDescent="0.2">
      <c r="E77" s="83"/>
    </row>
    <row r="78" spans="5:5" x14ac:dyDescent="0.2">
      <c r="E78" s="83"/>
    </row>
    <row r="79" spans="5:5" x14ac:dyDescent="0.2">
      <c r="E79" s="83"/>
    </row>
    <row r="80" spans="5:5" x14ac:dyDescent="0.2">
      <c r="E80" s="83"/>
    </row>
    <row r="81" spans="5:5" x14ac:dyDescent="0.2">
      <c r="E81" s="83"/>
    </row>
    <row r="82" spans="5:5" x14ac:dyDescent="0.2">
      <c r="E82" s="83"/>
    </row>
    <row r="83" spans="5:5" x14ac:dyDescent="0.2">
      <c r="E83" s="83"/>
    </row>
    <row r="84" spans="5:5" x14ac:dyDescent="0.2">
      <c r="E84" s="83"/>
    </row>
    <row r="85" spans="5:5" x14ac:dyDescent="0.2">
      <c r="E85" s="83"/>
    </row>
    <row r="86" spans="5:5" x14ac:dyDescent="0.2">
      <c r="E86" s="83"/>
    </row>
    <row r="87" spans="5:5" x14ac:dyDescent="0.2">
      <c r="E87" s="83"/>
    </row>
    <row r="88" spans="5:5" x14ac:dyDescent="0.2">
      <c r="E88" s="83"/>
    </row>
    <row r="89" spans="5:5" x14ac:dyDescent="0.2">
      <c r="E89" s="83"/>
    </row>
    <row r="90" spans="5:5" x14ac:dyDescent="0.2">
      <c r="E90" s="83"/>
    </row>
    <row r="91" spans="5:5" x14ac:dyDescent="0.2">
      <c r="E91" s="83"/>
    </row>
    <row r="92" spans="5:5" x14ac:dyDescent="0.2">
      <c r="E92" s="83"/>
    </row>
    <row r="93" spans="5:5" x14ac:dyDescent="0.2">
      <c r="E93" s="83"/>
    </row>
    <row r="94" spans="5:5" x14ac:dyDescent="0.2">
      <c r="E94" s="83"/>
    </row>
    <row r="95" spans="5:5" x14ac:dyDescent="0.2">
      <c r="E95" s="83"/>
    </row>
    <row r="96" spans="5:5" x14ac:dyDescent="0.2">
      <c r="E96" s="83"/>
    </row>
    <row r="97" spans="5:5" x14ac:dyDescent="0.2">
      <c r="E97" s="83"/>
    </row>
    <row r="98" spans="5:5" x14ac:dyDescent="0.2">
      <c r="E98" s="83"/>
    </row>
    <row r="99" spans="5:5" x14ac:dyDescent="0.2">
      <c r="E99" s="83"/>
    </row>
    <row r="100" spans="5:5" x14ac:dyDescent="0.2">
      <c r="E100" s="83"/>
    </row>
    <row r="101" spans="5:5" x14ac:dyDescent="0.2">
      <c r="E101" s="83"/>
    </row>
    <row r="102" spans="5:5" x14ac:dyDescent="0.2">
      <c r="E102" s="83"/>
    </row>
    <row r="103" spans="5:5" x14ac:dyDescent="0.2">
      <c r="E103" s="83"/>
    </row>
    <row r="104" spans="5:5" x14ac:dyDescent="0.2">
      <c r="E104" s="83"/>
    </row>
    <row r="105" spans="5:5" x14ac:dyDescent="0.2">
      <c r="E105" s="83"/>
    </row>
    <row r="106" spans="5:5" x14ac:dyDescent="0.2">
      <c r="E106" s="83"/>
    </row>
    <row r="107" spans="5:5" x14ac:dyDescent="0.2">
      <c r="E107" s="83"/>
    </row>
    <row r="108" spans="5:5" x14ac:dyDescent="0.2">
      <c r="E108" s="83"/>
    </row>
    <row r="109" spans="5:5" x14ac:dyDescent="0.2">
      <c r="E109" s="83"/>
    </row>
    <row r="110" spans="5:5" x14ac:dyDescent="0.2">
      <c r="E110" s="83"/>
    </row>
    <row r="111" spans="5:5" x14ac:dyDescent="0.2">
      <c r="E111" s="83"/>
    </row>
    <row r="112" spans="5:5" x14ac:dyDescent="0.2">
      <c r="E112" s="83"/>
    </row>
    <row r="113" spans="5:5" x14ac:dyDescent="0.2">
      <c r="E113" s="83"/>
    </row>
    <row r="114" spans="5:5" x14ac:dyDescent="0.2">
      <c r="E114" s="83"/>
    </row>
    <row r="115" spans="5:5" x14ac:dyDescent="0.2">
      <c r="E115" s="83"/>
    </row>
    <row r="116" spans="5:5" x14ac:dyDescent="0.2">
      <c r="E116" s="83"/>
    </row>
    <row r="117" spans="5:5" x14ac:dyDescent="0.2">
      <c r="E117" s="83"/>
    </row>
    <row r="118" spans="5:5" x14ac:dyDescent="0.2">
      <c r="E118" s="83"/>
    </row>
    <row r="119" spans="5:5" x14ac:dyDescent="0.2">
      <c r="E119" s="83"/>
    </row>
    <row r="120" spans="5:5" x14ac:dyDescent="0.2">
      <c r="E120" s="83"/>
    </row>
    <row r="121" spans="5:5" x14ac:dyDescent="0.2">
      <c r="E121" s="83"/>
    </row>
    <row r="122" spans="5:5" x14ac:dyDescent="0.2">
      <c r="E122" s="83"/>
    </row>
    <row r="123" spans="5:5" x14ac:dyDescent="0.2">
      <c r="E123" s="83"/>
    </row>
    <row r="124" spans="5:5" x14ac:dyDescent="0.2">
      <c r="E124" s="83"/>
    </row>
    <row r="125" spans="5:5" x14ac:dyDescent="0.2">
      <c r="E125" s="83"/>
    </row>
    <row r="126" spans="5:5" x14ac:dyDescent="0.2">
      <c r="E126" s="83"/>
    </row>
    <row r="127" spans="5:5" x14ac:dyDescent="0.2">
      <c r="E127" s="83"/>
    </row>
    <row r="128" spans="5:5" x14ac:dyDescent="0.2">
      <c r="E128" s="83"/>
    </row>
    <row r="129" spans="5:5" x14ac:dyDescent="0.2">
      <c r="E129" s="83"/>
    </row>
    <row r="130" spans="5:5" x14ac:dyDescent="0.2">
      <c r="E130" s="83"/>
    </row>
    <row r="131" spans="5:5" x14ac:dyDescent="0.2">
      <c r="E131" s="83"/>
    </row>
    <row r="132" spans="5:5" x14ac:dyDescent="0.2">
      <c r="E132" s="83"/>
    </row>
    <row r="133" spans="5:5" x14ac:dyDescent="0.2">
      <c r="E133" s="83"/>
    </row>
    <row r="134" spans="5:5" x14ac:dyDescent="0.2">
      <c r="E134" s="83"/>
    </row>
    <row r="135" spans="5:5" x14ac:dyDescent="0.2">
      <c r="E135" s="83"/>
    </row>
    <row r="136" spans="5:5" x14ac:dyDescent="0.2">
      <c r="E136" s="83"/>
    </row>
    <row r="137" spans="5:5" x14ac:dyDescent="0.2">
      <c r="E137" s="83"/>
    </row>
    <row r="138" spans="5:5" x14ac:dyDescent="0.2">
      <c r="E138" s="83"/>
    </row>
    <row r="139" spans="5:5" x14ac:dyDescent="0.2">
      <c r="E139" s="83"/>
    </row>
    <row r="140" spans="5:5" x14ac:dyDescent="0.2">
      <c r="E140" s="83"/>
    </row>
    <row r="141" spans="5:5" x14ac:dyDescent="0.2">
      <c r="E141" s="83"/>
    </row>
    <row r="142" spans="5:5" x14ac:dyDescent="0.2">
      <c r="E142" s="83"/>
    </row>
    <row r="143" spans="5:5" x14ac:dyDescent="0.2">
      <c r="E143" s="83"/>
    </row>
    <row r="144" spans="5:5" x14ac:dyDescent="0.2">
      <c r="E144" s="83"/>
    </row>
    <row r="145" spans="5:5" x14ac:dyDescent="0.2">
      <c r="E145" s="83"/>
    </row>
    <row r="146" spans="5:5" x14ac:dyDescent="0.2">
      <c r="E146" s="83"/>
    </row>
    <row r="147" spans="5:5" x14ac:dyDescent="0.2">
      <c r="E147" s="83"/>
    </row>
    <row r="148" spans="5:5" x14ac:dyDescent="0.2">
      <c r="E148" s="83"/>
    </row>
    <row r="149" spans="5:5" x14ac:dyDescent="0.2">
      <c r="E149" s="83"/>
    </row>
    <row r="150" spans="5:5" x14ac:dyDescent="0.2">
      <c r="E150" s="83"/>
    </row>
    <row r="151" spans="5:5" x14ac:dyDescent="0.2">
      <c r="E151" s="83"/>
    </row>
    <row r="152" spans="5:5" x14ac:dyDescent="0.2">
      <c r="E152" s="83"/>
    </row>
    <row r="153" spans="5:5" x14ac:dyDescent="0.2">
      <c r="E153" s="83"/>
    </row>
    <row r="154" spans="5:5" x14ac:dyDescent="0.2">
      <c r="E154" s="83"/>
    </row>
    <row r="155" spans="5:5" x14ac:dyDescent="0.2">
      <c r="E155" s="83"/>
    </row>
    <row r="156" spans="5:5" x14ac:dyDescent="0.2">
      <c r="E156" s="83"/>
    </row>
    <row r="157" spans="5:5" x14ac:dyDescent="0.2">
      <c r="E157" s="83"/>
    </row>
    <row r="158" spans="5:5" x14ac:dyDescent="0.2">
      <c r="E158" s="83"/>
    </row>
    <row r="159" spans="5:5" x14ac:dyDescent="0.2">
      <c r="E159" s="83"/>
    </row>
    <row r="160" spans="5:5" x14ac:dyDescent="0.2">
      <c r="E160" s="83"/>
    </row>
    <row r="161" spans="5:5" x14ac:dyDescent="0.2">
      <c r="E161" s="83"/>
    </row>
    <row r="162" spans="5:5" x14ac:dyDescent="0.2">
      <c r="E162" s="83"/>
    </row>
    <row r="163" spans="5:5" x14ac:dyDescent="0.2">
      <c r="E163" s="83"/>
    </row>
    <row r="164" spans="5:5" x14ac:dyDescent="0.2">
      <c r="E164" s="83"/>
    </row>
    <row r="165" spans="5:5" x14ac:dyDescent="0.2">
      <c r="E165" s="83"/>
    </row>
    <row r="166" spans="5:5" x14ac:dyDescent="0.2">
      <c r="E166" s="83"/>
    </row>
    <row r="167" spans="5:5" x14ac:dyDescent="0.2">
      <c r="E167" s="83"/>
    </row>
    <row r="168" spans="5:5" x14ac:dyDescent="0.2">
      <c r="E168" s="83"/>
    </row>
    <row r="169" spans="5:5" x14ac:dyDescent="0.2">
      <c r="E169" s="83"/>
    </row>
    <row r="170" spans="5:5" x14ac:dyDescent="0.2">
      <c r="E170" s="83"/>
    </row>
    <row r="171" spans="5:5" x14ac:dyDescent="0.2">
      <c r="E171" s="83"/>
    </row>
    <row r="172" spans="5:5" x14ac:dyDescent="0.2">
      <c r="E172" s="83"/>
    </row>
    <row r="173" spans="5:5" x14ac:dyDescent="0.2">
      <c r="E173" s="83"/>
    </row>
    <row r="174" spans="5:5" x14ac:dyDescent="0.2">
      <c r="E174" s="83"/>
    </row>
    <row r="175" spans="5:5" x14ac:dyDescent="0.2">
      <c r="E175" s="83"/>
    </row>
    <row r="176" spans="5:5" x14ac:dyDescent="0.2">
      <c r="E176" s="83"/>
    </row>
    <row r="177" spans="5:5" x14ac:dyDescent="0.2">
      <c r="E177" s="83"/>
    </row>
    <row r="178" spans="5:5" x14ac:dyDescent="0.2">
      <c r="E178" s="83"/>
    </row>
    <row r="179" spans="5:5" x14ac:dyDescent="0.2">
      <c r="E179" s="83"/>
    </row>
    <row r="180" spans="5:5" x14ac:dyDescent="0.2">
      <c r="E180" s="83"/>
    </row>
    <row r="181" spans="5:5" x14ac:dyDescent="0.2">
      <c r="E181" s="83"/>
    </row>
    <row r="182" spans="5:5" x14ac:dyDescent="0.2">
      <c r="E182" s="83"/>
    </row>
    <row r="183" spans="5:5" x14ac:dyDescent="0.2">
      <c r="E183" s="83"/>
    </row>
    <row r="184" spans="5:5" x14ac:dyDescent="0.2">
      <c r="E184" s="83"/>
    </row>
    <row r="185" spans="5:5" x14ac:dyDescent="0.2">
      <c r="E185" s="83"/>
    </row>
    <row r="186" spans="5:5" x14ac:dyDescent="0.2">
      <c r="E186" s="83"/>
    </row>
    <row r="187" spans="5:5" x14ac:dyDescent="0.2">
      <c r="E187" s="83"/>
    </row>
    <row r="188" spans="5:5" x14ac:dyDescent="0.2">
      <c r="E188" s="83"/>
    </row>
    <row r="189" spans="5:5" x14ac:dyDescent="0.2">
      <c r="E189" s="83"/>
    </row>
    <row r="190" spans="5:5" x14ac:dyDescent="0.2">
      <c r="E190" s="83"/>
    </row>
    <row r="191" spans="5:5" x14ac:dyDescent="0.2">
      <c r="E191" s="83"/>
    </row>
    <row r="192" spans="5:5" x14ac:dyDescent="0.2">
      <c r="E192" s="83"/>
    </row>
    <row r="193" spans="5:5" x14ac:dyDescent="0.2">
      <c r="E193" s="83"/>
    </row>
    <row r="194" spans="5:5" x14ac:dyDescent="0.2">
      <c r="E194" s="83"/>
    </row>
    <row r="195" spans="5:5" x14ac:dyDescent="0.2">
      <c r="E195" s="83"/>
    </row>
    <row r="196" spans="5:5" x14ac:dyDescent="0.2">
      <c r="E196" s="83"/>
    </row>
    <row r="197" spans="5:5" x14ac:dyDescent="0.2">
      <c r="E197" s="83"/>
    </row>
    <row r="198" spans="5:5" x14ac:dyDescent="0.2">
      <c r="E198" s="83"/>
    </row>
    <row r="199" spans="5:5" x14ac:dyDescent="0.2">
      <c r="E199" s="83"/>
    </row>
    <row r="200" spans="5:5" x14ac:dyDescent="0.2">
      <c r="E200" s="83"/>
    </row>
    <row r="201" spans="5:5" x14ac:dyDescent="0.2">
      <c r="E201" s="83"/>
    </row>
    <row r="202" spans="5:5" x14ac:dyDescent="0.2">
      <c r="E202" s="83"/>
    </row>
    <row r="203" spans="5:5" x14ac:dyDescent="0.2">
      <c r="E203" s="83"/>
    </row>
    <row r="204" spans="5:5" x14ac:dyDescent="0.2">
      <c r="E204" s="83"/>
    </row>
    <row r="205" spans="5:5" x14ac:dyDescent="0.2">
      <c r="E205" s="83"/>
    </row>
    <row r="206" spans="5:5" x14ac:dyDescent="0.2">
      <c r="E206" s="83"/>
    </row>
    <row r="207" spans="5:5" x14ac:dyDescent="0.2">
      <c r="E207" s="83"/>
    </row>
    <row r="208" spans="5:5" x14ac:dyDescent="0.2">
      <c r="E208" s="83"/>
    </row>
    <row r="209" spans="5:5" x14ac:dyDescent="0.2">
      <c r="E209" s="83"/>
    </row>
    <row r="210" spans="5:5" x14ac:dyDescent="0.2">
      <c r="E210" s="83"/>
    </row>
    <row r="211" spans="5:5" x14ac:dyDescent="0.2">
      <c r="E211" s="83"/>
    </row>
    <row r="212" spans="5:5" x14ac:dyDescent="0.2">
      <c r="E212" s="83"/>
    </row>
    <row r="213" spans="5:5" x14ac:dyDescent="0.2">
      <c r="E213" s="83"/>
    </row>
    <row r="214" spans="5:5" x14ac:dyDescent="0.2">
      <c r="E214" s="83"/>
    </row>
    <row r="215" spans="5:5" x14ac:dyDescent="0.2">
      <c r="E215" s="83"/>
    </row>
    <row r="216" spans="5:5" x14ac:dyDescent="0.2">
      <c r="E216" s="83"/>
    </row>
    <row r="217" spans="5:5" x14ac:dyDescent="0.2">
      <c r="E217" s="83"/>
    </row>
    <row r="218" spans="5:5" x14ac:dyDescent="0.2">
      <c r="E218" s="83"/>
    </row>
    <row r="219" spans="5:5" x14ac:dyDescent="0.2">
      <c r="E219" s="83"/>
    </row>
    <row r="220" spans="5:5" x14ac:dyDescent="0.2">
      <c r="E220" s="83"/>
    </row>
    <row r="221" spans="5:5" x14ac:dyDescent="0.2">
      <c r="E221" s="83"/>
    </row>
    <row r="222" spans="5:5" x14ac:dyDescent="0.2">
      <c r="E222" s="83"/>
    </row>
    <row r="223" spans="5:5" x14ac:dyDescent="0.2">
      <c r="E223" s="83"/>
    </row>
    <row r="224" spans="5:5" x14ac:dyDescent="0.2">
      <c r="E224" s="83"/>
    </row>
    <row r="225" spans="5:5" x14ac:dyDescent="0.2">
      <c r="E225" s="83"/>
    </row>
    <row r="226" spans="5:5" x14ac:dyDescent="0.2">
      <c r="E226" s="83"/>
    </row>
    <row r="227" spans="5:5" x14ac:dyDescent="0.2">
      <c r="E227" s="83"/>
    </row>
    <row r="228" spans="5:5" x14ac:dyDescent="0.2">
      <c r="E228" s="83"/>
    </row>
    <row r="229" spans="5:5" x14ac:dyDescent="0.2">
      <c r="E229" s="83"/>
    </row>
    <row r="230" spans="5:5" x14ac:dyDescent="0.2">
      <c r="E230" s="83"/>
    </row>
    <row r="231" spans="5:5" x14ac:dyDescent="0.2">
      <c r="E231" s="83"/>
    </row>
    <row r="232" spans="5:5" x14ac:dyDescent="0.2">
      <c r="E232" s="83"/>
    </row>
    <row r="233" spans="5:5" x14ac:dyDescent="0.2">
      <c r="E233" s="83"/>
    </row>
    <row r="234" spans="5:5" x14ac:dyDescent="0.2">
      <c r="E234" s="83"/>
    </row>
    <row r="235" spans="5:5" x14ac:dyDescent="0.2">
      <c r="E235" s="83"/>
    </row>
    <row r="236" spans="5:5" x14ac:dyDescent="0.2">
      <c r="E236" s="83"/>
    </row>
    <row r="237" spans="5:5" x14ac:dyDescent="0.2">
      <c r="E237" s="83"/>
    </row>
    <row r="238" spans="5:5" x14ac:dyDescent="0.2">
      <c r="E238" s="83"/>
    </row>
    <row r="239" spans="5:5" x14ac:dyDescent="0.2">
      <c r="E239" s="83"/>
    </row>
    <row r="240" spans="5:5" x14ac:dyDescent="0.2">
      <c r="E240" s="83"/>
    </row>
    <row r="241" spans="5:5" x14ac:dyDescent="0.2">
      <c r="E241" s="83"/>
    </row>
    <row r="242" spans="5:5" x14ac:dyDescent="0.2">
      <c r="E242" s="83"/>
    </row>
    <row r="243" spans="5:5" x14ac:dyDescent="0.2">
      <c r="E243" s="83"/>
    </row>
    <row r="244" spans="5:5" x14ac:dyDescent="0.2">
      <c r="E244" s="83"/>
    </row>
    <row r="245" spans="5:5" x14ac:dyDescent="0.2">
      <c r="E245" s="83"/>
    </row>
    <row r="246" spans="5:5" x14ac:dyDescent="0.2">
      <c r="E246" s="83"/>
    </row>
    <row r="247" spans="5:5" x14ac:dyDescent="0.2">
      <c r="E247" s="83"/>
    </row>
    <row r="248" spans="5:5" x14ac:dyDescent="0.2">
      <c r="E248" s="83"/>
    </row>
    <row r="249" spans="5:5" x14ac:dyDescent="0.2">
      <c r="E249" s="83"/>
    </row>
    <row r="250" spans="5:5" x14ac:dyDescent="0.2">
      <c r="E250" s="83"/>
    </row>
    <row r="251" spans="5:5" x14ac:dyDescent="0.2">
      <c r="E251" s="83"/>
    </row>
    <row r="252" spans="5:5" x14ac:dyDescent="0.2">
      <c r="E252" s="83"/>
    </row>
    <row r="253" spans="5:5" x14ac:dyDescent="0.2">
      <c r="E253" s="83"/>
    </row>
    <row r="254" spans="5:5" x14ac:dyDescent="0.2">
      <c r="E254" s="83"/>
    </row>
    <row r="255" spans="5:5" x14ac:dyDescent="0.2">
      <c r="E255" s="83"/>
    </row>
    <row r="256" spans="5:5" x14ac:dyDescent="0.2">
      <c r="E256" s="83"/>
    </row>
    <row r="257" spans="5:5" x14ac:dyDescent="0.2">
      <c r="E257" s="83"/>
    </row>
    <row r="258" spans="5:5" x14ac:dyDescent="0.2">
      <c r="E258" s="83"/>
    </row>
    <row r="259" spans="5:5" x14ac:dyDescent="0.2">
      <c r="E259" s="83"/>
    </row>
    <row r="260" spans="5:5" x14ac:dyDescent="0.2">
      <c r="E260" s="83"/>
    </row>
    <row r="261" spans="5:5" x14ac:dyDescent="0.2">
      <c r="E261" s="83"/>
    </row>
    <row r="262" spans="5:5" x14ac:dyDescent="0.2">
      <c r="E262" s="83"/>
    </row>
    <row r="263" spans="5:5" x14ac:dyDescent="0.2">
      <c r="E263" s="83"/>
    </row>
    <row r="264" spans="5:5" x14ac:dyDescent="0.2">
      <c r="E264" s="83"/>
    </row>
    <row r="265" spans="5:5" x14ac:dyDescent="0.2">
      <c r="E265" s="83"/>
    </row>
    <row r="266" spans="5:5" x14ac:dyDescent="0.2">
      <c r="E266" s="83"/>
    </row>
    <row r="267" spans="5:5" x14ac:dyDescent="0.2">
      <c r="E267" s="83"/>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F34" sqref="F34"/>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249</v>
      </c>
    </row>
    <row r="6" spans="1:34" s="22" customFormat="1" ht="11.25" x14ac:dyDescent="0.15">
      <c r="A6" s="21" t="s">
        <v>88</v>
      </c>
      <c r="B6" s="24" t="s">
        <v>152</v>
      </c>
      <c r="G6" s="25"/>
    </row>
    <row r="7" spans="1:34" s="27" customFormat="1" ht="18" x14ac:dyDescent="0.15">
      <c r="A7" s="26" t="s">
        <v>66</v>
      </c>
      <c r="B7" s="27" t="s">
        <v>153</v>
      </c>
      <c r="C7" s="27" t="s">
        <v>154</v>
      </c>
      <c r="D7" s="27" t="s">
        <v>155</v>
      </c>
      <c r="E7" s="27" t="s">
        <v>156</v>
      </c>
      <c r="F7" s="27" t="s">
        <v>157</v>
      </c>
      <c r="G7" s="27" t="s">
        <v>158</v>
      </c>
      <c r="H7" s="27" t="s">
        <v>159</v>
      </c>
      <c r="I7" s="27" t="s">
        <v>160</v>
      </c>
      <c r="J7" s="27" t="s">
        <v>161</v>
      </c>
      <c r="K7" s="27" t="s">
        <v>162</v>
      </c>
      <c r="L7" s="27" t="s">
        <v>163</v>
      </c>
      <c r="M7" s="27" t="s">
        <v>164</v>
      </c>
      <c r="N7" s="27" t="s">
        <v>165</v>
      </c>
      <c r="O7" s="27" t="s">
        <v>166</v>
      </c>
      <c r="P7" s="27" t="s">
        <v>167</v>
      </c>
      <c r="Q7" s="27" t="s">
        <v>168</v>
      </c>
      <c r="R7" s="27" t="s">
        <v>184</v>
      </c>
      <c r="S7" s="27" t="s">
        <v>185</v>
      </c>
      <c r="T7" s="27" t="s">
        <v>186</v>
      </c>
      <c r="U7" s="27" t="s">
        <v>187</v>
      </c>
      <c r="V7" s="27" t="s">
        <v>188</v>
      </c>
      <c r="W7" s="27" t="s">
        <v>189</v>
      </c>
      <c r="X7" s="27" t="s">
        <v>190</v>
      </c>
      <c r="Y7" s="27" t="s">
        <v>191</v>
      </c>
      <c r="Z7" s="27" t="s">
        <v>192</v>
      </c>
      <c r="AA7" s="27" t="s">
        <v>214</v>
      </c>
      <c r="AB7" s="27" t="s">
        <v>193</v>
      </c>
      <c r="AC7" s="27" t="s">
        <v>194</v>
      </c>
      <c r="AD7" s="27" t="s">
        <v>195</v>
      </c>
      <c r="AE7" s="27" t="s">
        <v>196</v>
      </c>
      <c r="AF7" s="27" t="s">
        <v>197</v>
      </c>
      <c r="AG7" s="27" t="s">
        <v>198</v>
      </c>
      <c r="AH7" s="27" t="s">
        <v>199</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80" customFormat="1" x14ac:dyDescent="0.2">
      <c r="A12" s="81" t="s">
        <v>148</v>
      </c>
      <c r="B12" s="81"/>
      <c r="C12" s="81" t="s">
        <v>51</v>
      </c>
      <c r="D12" s="81" t="s">
        <v>149</v>
      </c>
      <c r="E12" s="82" t="s">
        <v>150</v>
      </c>
      <c r="F12" s="91">
        <v>43831</v>
      </c>
      <c r="G12" s="91">
        <v>44197</v>
      </c>
      <c r="H12" s="91">
        <v>44562</v>
      </c>
      <c r="I12" s="91">
        <v>44927</v>
      </c>
      <c r="J12" s="91"/>
    </row>
    <row r="13" spans="1:34" x14ac:dyDescent="0.2">
      <c r="E13" s="83"/>
    </row>
    <row r="14" spans="1:34" x14ac:dyDescent="0.2">
      <c r="A14" s="41" t="s">
        <v>169</v>
      </c>
      <c r="C14" s="41" t="s">
        <v>15</v>
      </c>
      <c r="D14" s="84" t="s">
        <v>170</v>
      </c>
      <c r="E14" s="83">
        <v>45307</v>
      </c>
      <c r="F14" s="50">
        <v>1.1180992313067684</v>
      </c>
      <c r="G14" s="50">
        <v>3.1789910158949608</v>
      </c>
      <c r="H14" s="50">
        <v>7.233757535164087</v>
      </c>
      <c r="I14" s="50">
        <v>3.8101186758276118</v>
      </c>
      <c r="J14" s="44"/>
    </row>
    <row r="15" spans="1:34" x14ac:dyDescent="0.2">
      <c r="A15" s="41" t="s">
        <v>171</v>
      </c>
      <c r="C15" s="41" t="s">
        <v>15</v>
      </c>
      <c r="D15" s="84" t="s">
        <v>170</v>
      </c>
      <c r="E15" s="83">
        <v>45307</v>
      </c>
      <c r="F15" s="44">
        <v>0.73529411764705621</v>
      </c>
      <c r="G15" s="44">
        <v>3.3576642335766405</v>
      </c>
      <c r="H15" s="44">
        <v>6.7796610169491567</v>
      </c>
      <c r="I15" s="44">
        <v>3.9021164021163957</v>
      </c>
      <c r="J15" s="44"/>
    </row>
    <row r="16" spans="1:34" x14ac:dyDescent="0.2">
      <c r="A16" s="41" t="s">
        <v>219</v>
      </c>
      <c r="C16" s="41" t="s">
        <v>7</v>
      </c>
      <c r="D16" s="84" t="s">
        <v>170</v>
      </c>
      <c r="E16" s="83">
        <v>45296</v>
      </c>
      <c r="F16" s="44">
        <v>11.6</v>
      </c>
      <c r="G16" s="44">
        <v>9</v>
      </c>
      <c r="H16" s="44">
        <v>6</v>
      </c>
      <c r="I16" s="44">
        <v>6</v>
      </c>
      <c r="J16" s="44"/>
    </row>
    <row r="17" spans="1:10" x14ac:dyDescent="0.2">
      <c r="A17" s="41" t="s">
        <v>172</v>
      </c>
      <c r="C17" s="41" t="s">
        <v>44</v>
      </c>
      <c r="D17" s="84" t="s">
        <v>170</v>
      </c>
      <c r="E17" s="83">
        <v>45296</v>
      </c>
      <c r="F17" s="44">
        <v>9.6999999999999993</v>
      </c>
      <c r="G17" s="44">
        <v>7.5</v>
      </c>
      <c r="H17" s="44">
        <v>5.3</v>
      </c>
      <c r="I17" s="44">
        <v>5.4</v>
      </c>
      <c r="J17" s="44"/>
    </row>
    <row r="18" spans="1:10" x14ac:dyDescent="0.2">
      <c r="A18" s="41" t="s">
        <v>173</v>
      </c>
      <c r="D18" s="84" t="s">
        <v>170</v>
      </c>
      <c r="E18" s="83">
        <v>45296</v>
      </c>
      <c r="F18" s="45">
        <v>835.6</v>
      </c>
      <c r="G18" s="45">
        <v>870.1</v>
      </c>
      <c r="H18" s="45">
        <v>933.9</v>
      </c>
      <c r="I18" s="45">
        <v>957.7</v>
      </c>
      <c r="J18" s="45"/>
    </row>
    <row r="19" spans="1:10" x14ac:dyDescent="0.2">
      <c r="A19" s="41" t="s">
        <v>174</v>
      </c>
      <c r="C19" s="41" t="s">
        <v>13</v>
      </c>
      <c r="D19" s="84" t="s">
        <v>170</v>
      </c>
      <c r="E19" s="83">
        <v>45387</v>
      </c>
      <c r="F19" s="45">
        <v>81002.5</v>
      </c>
      <c r="G19" s="45">
        <v>163443.33333333334</v>
      </c>
      <c r="H19" s="45">
        <v>52986.666666666664</v>
      </c>
      <c r="I19" s="45">
        <v>45234.166666666664</v>
      </c>
      <c r="J19" s="45"/>
    </row>
    <row r="20" spans="1:10" x14ac:dyDescent="0.2">
      <c r="A20" s="41" t="s">
        <v>175</v>
      </c>
      <c r="C20" s="41" t="s">
        <v>15</v>
      </c>
      <c r="D20" s="84" t="s">
        <v>170</v>
      </c>
      <c r="E20" s="83">
        <v>45387</v>
      </c>
      <c r="F20" s="50">
        <v>59.260412229249269</v>
      </c>
      <c r="G20" s="50">
        <v>101.77566536012263</v>
      </c>
      <c r="H20" s="50">
        <v>-67.581016866192158</v>
      </c>
      <c r="I20" s="50">
        <v>-14.631039255158528</v>
      </c>
      <c r="J20" s="50"/>
    </row>
    <row r="21" spans="1:10" x14ac:dyDescent="0.2">
      <c r="A21" s="41" t="s">
        <v>176</v>
      </c>
      <c r="C21" s="41" t="s">
        <v>13</v>
      </c>
      <c r="D21" s="84" t="s">
        <v>170</v>
      </c>
      <c r="E21" s="83">
        <v>45344</v>
      </c>
      <c r="F21" s="45">
        <v>27410.833333333332</v>
      </c>
      <c r="G21" s="45">
        <v>56817.5</v>
      </c>
      <c r="H21" s="45">
        <v>16504.166666666668</v>
      </c>
      <c r="I21" s="45">
        <v>14210</v>
      </c>
      <c r="J21" s="45"/>
    </row>
    <row r="22" spans="1:10" x14ac:dyDescent="0.2">
      <c r="A22" s="41" t="s">
        <v>177</v>
      </c>
      <c r="C22" s="41" t="s">
        <v>15</v>
      </c>
      <c r="D22" s="84" t="s">
        <v>170</v>
      </c>
      <c r="E22" s="83">
        <v>45344</v>
      </c>
      <c r="F22" s="50">
        <v>70.306513409961681</v>
      </c>
      <c r="G22" s="50">
        <v>107.2811844465388</v>
      </c>
      <c r="H22" s="50">
        <v>-70.9523180944838</v>
      </c>
      <c r="I22" s="50">
        <v>-13.900530169149206</v>
      </c>
      <c r="J22" s="50"/>
    </row>
    <row r="23" spans="1:10" x14ac:dyDescent="0.2">
      <c r="A23" s="41" t="s">
        <v>178</v>
      </c>
      <c r="C23" s="41" t="s">
        <v>15</v>
      </c>
      <c r="D23" s="84" t="s">
        <v>170</v>
      </c>
      <c r="E23" s="83">
        <v>45296</v>
      </c>
      <c r="F23" s="50">
        <v>4.7555833203186015</v>
      </c>
      <c r="G23" s="50">
        <v>-1.0610013666293994</v>
      </c>
      <c r="H23" s="50">
        <v>1.2506906424230468</v>
      </c>
      <c r="I23" s="50">
        <v>3.948804444885412</v>
      </c>
      <c r="J23" s="50"/>
    </row>
    <row r="24" spans="1:10" x14ac:dyDescent="0.2">
      <c r="A24" s="41" t="s">
        <v>179</v>
      </c>
      <c r="C24" s="41" t="s">
        <v>15</v>
      </c>
      <c r="D24" s="84" t="s">
        <v>170</v>
      </c>
      <c r="E24" s="83">
        <v>45387</v>
      </c>
      <c r="F24" s="44">
        <v>4.0868510458327512</v>
      </c>
      <c r="G24" s="44">
        <v>1.4366312590434749</v>
      </c>
      <c r="H24" s="44">
        <v>2.0066788908761124</v>
      </c>
      <c r="I24" s="44">
        <v>2.2854519746560165</v>
      </c>
      <c r="J24" s="44"/>
    </row>
    <row r="25" spans="1:10" x14ac:dyDescent="0.2">
      <c r="A25" s="41" t="s">
        <v>180</v>
      </c>
      <c r="C25" s="41" t="s">
        <v>15</v>
      </c>
      <c r="D25" s="84" t="s">
        <v>170</v>
      </c>
      <c r="E25" s="83">
        <v>45296</v>
      </c>
      <c r="F25" s="44">
        <v>5.0932929904185409</v>
      </c>
      <c r="G25" s="44">
        <v>-0.23992322456815041</v>
      </c>
      <c r="H25" s="44">
        <v>3.5113035113035096</v>
      </c>
      <c r="I25" s="44">
        <v>1.7890334572490785</v>
      </c>
      <c r="J25" s="44"/>
    </row>
    <row r="26" spans="1:10" x14ac:dyDescent="0.2">
      <c r="A26" s="41" t="s">
        <v>181</v>
      </c>
      <c r="C26" s="41" t="s">
        <v>15</v>
      </c>
      <c r="D26" s="84" t="s">
        <v>170</v>
      </c>
      <c r="E26" s="83">
        <v>45296</v>
      </c>
      <c r="F26" s="50">
        <v>5.5570254886396775</v>
      </c>
      <c r="G26" s="50">
        <v>-0.7545472074040882</v>
      </c>
      <c r="H26" s="50">
        <v>4.2424360169930564</v>
      </c>
      <c r="I26" s="50">
        <v>1.8419924580814762</v>
      </c>
      <c r="J26" s="50"/>
    </row>
    <row r="27" spans="1:10" x14ac:dyDescent="0.2">
      <c r="A27" s="41" t="s">
        <v>182</v>
      </c>
      <c r="C27" s="41" t="s">
        <v>123</v>
      </c>
      <c r="D27" s="84" t="s">
        <v>170</v>
      </c>
      <c r="E27" s="83">
        <v>45296</v>
      </c>
      <c r="F27" s="44">
        <v>39.227499999999999</v>
      </c>
      <c r="G27" s="44">
        <v>67.987499999999997</v>
      </c>
      <c r="H27" s="44">
        <v>94.786666666666676</v>
      </c>
      <c r="I27" s="44">
        <v>77.635833333333309</v>
      </c>
      <c r="J27" s="44"/>
    </row>
    <row r="28" spans="1:10" x14ac:dyDescent="0.2">
      <c r="A28" s="41" t="s">
        <v>228</v>
      </c>
      <c r="C28" s="41" t="s">
        <v>227</v>
      </c>
      <c r="D28" s="84" t="s">
        <v>170</v>
      </c>
      <c r="E28" s="83">
        <v>45296</v>
      </c>
      <c r="F28" s="44">
        <v>2.099217066</v>
      </c>
      <c r="G28" s="44">
        <v>3.3620073760000002</v>
      </c>
      <c r="H28" s="44">
        <v>5.0895984319999998</v>
      </c>
      <c r="I28" s="44">
        <v>2.7254886250000001</v>
      </c>
      <c r="J28" s="44"/>
    </row>
    <row r="29" spans="1:10" x14ac:dyDescent="0.2">
      <c r="A29" s="41" t="s">
        <v>183</v>
      </c>
      <c r="D29" s="84" t="s">
        <v>170</v>
      </c>
      <c r="E29" s="83">
        <v>45296</v>
      </c>
      <c r="F29" s="45">
        <v>1307</v>
      </c>
      <c r="G29" s="45">
        <v>1321.6</v>
      </c>
      <c r="H29" s="45">
        <v>1348.6</v>
      </c>
      <c r="I29" s="45">
        <v>1389.2</v>
      </c>
      <c r="J29" s="45"/>
    </row>
    <row r="30" spans="1:10" x14ac:dyDescent="0.2">
      <c r="A30" s="41" t="s">
        <v>200</v>
      </c>
      <c r="C30" s="41" t="s">
        <v>15</v>
      </c>
      <c r="D30" s="84" t="s">
        <v>170</v>
      </c>
      <c r="E30" s="83">
        <v>45387</v>
      </c>
      <c r="F30" s="44">
        <v>-4.8702100295120783</v>
      </c>
      <c r="G30" s="44">
        <v>5.3251048055909633</v>
      </c>
      <c r="H30" s="44">
        <v>3.8700068144515987</v>
      </c>
      <c r="I30" s="44">
        <v>1.2410043277305771</v>
      </c>
      <c r="J30" s="44"/>
    </row>
    <row r="31" spans="1:10" x14ac:dyDescent="0.2">
      <c r="A31" s="41" t="s">
        <v>201</v>
      </c>
      <c r="C31" s="41" t="s">
        <v>44</v>
      </c>
      <c r="D31" s="84" t="s">
        <v>170</v>
      </c>
      <c r="E31" s="83">
        <v>45296</v>
      </c>
      <c r="F31" s="44">
        <v>2.7416666666666667</v>
      </c>
      <c r="G31" s="44">
        <v>2.4499999999999997</v>
      </c>
      <c r="H31" s="44">
        <v>4.2</v>
      </c>
      <c r="I31" s="44">
        <v>6.950000000000002</v>
      </c>
      <c r="J31" s="44"/>
    </row>
    <row r="32" spans="1:10" x14ac:dyDescent="0.2">
      <c r="A32" s="41" t="s">
        <v>128</v>
      </c>
      <c r="C32" s="41" t="s">
        <v>44</v>
      </c>
      <c r="D32" s="84" t="s">
        <v>170</v>
      </c>
      <c r="E32" s="83">
        <v>45296</v>
      </c>
      <c r="F32" s="51">
        <v>0.79166666666666663</v>
      </c>
      <c r="G32" s="51">
        <v>0.5</v>
      </c>
      <c r="H32" s="51">
        <v>2.25</v>
      </c>
      <c r="I32" s="51">
        <v>5</v>
      </c>
      <c r="J32" s="51"/>
    </row>
    <row r="33" spans="1:10" x14ac:dyDescent="0.2">
      <c r="A33" s="41" t="s">
        <v>202</v>
      </c>
      <c r="C33" s="41" t="s">
        <v>130</v>
      </c>
      <c r="D33" s="84" t="s">
        <v>170</v>
      </c>
      <c r="E33" s="83">
        <v>45373</v>
      </c>
      <c r="F33" s="44">
        <v>81.97402799999999</v>
      </c>
      <c r="G33" s="44">
        <v>91.533650999999992</v>
      </c>
      <c r="H33" s="44">
        <v>97.807406</v>
      </c>
      <c r="I33" s="44">
        <v>102.047555</v>
      </c>
      <c r="J33" s="44"/>
    </row>
    <row r="34" spans="1:10" x14ac:dyDescent="0.2">
      <c r="A34" s="41" t="s">
        <v>203</v>
      </c>
      <c r="D34" s="84" t="s">
        <v>170</v>
      </c>
      <c r="E34" s="83">
        <v>45373</v>
      </c>
      <c r="F34" s="166">
        <v>33.095008866532126</v>
      </c>
      <c r="G34" s="166">
        <v>36.891369254362417</v>
      </c>
      <c r="H34" s="166">
        <v>41.035511692937064</v>
      </c>
      <c r="I34" s="166">
        <v>41.505453226130768</v>
      </c>
      <c r="J34" s="166"/>
    </row>
    <row r="35" spans="1:10" x14ac:dyDescent="0.2">
      <c r="A35" s="41" t="s">
        <v>204</v>
      </c>
      <c r="D35" s="84" t="s">
        <v>170</v>
      </c>
      <c r="E35" s="83">
        <v>43217</v>
      </c>
      <c r="F35" s="44" t="e">
        <v>#N/A</v>
      </c>
      <c r="G35" s="44" t="e">
        <v>#N/A</v>
      </c>
      <c r="H35" s="44" t="e">
        <v>#N/A</v>
      </c>
      <c r="I35" s="44" t="e">
        <v>#N/A</v>
      </c>
      <c r="J35" s="44"/>
    </row>
    <row r="36" spans="1:10" x14ac:dyDescent="0.2">
      <c r="A36" s="41" t="s">
        <v>205</v>
      </c>
      <c r="C36" s="41" t="s">
        <v>51</v>
      </c>
      <c r="D36" s="84" t="s">
        <v>170</v>
      </c>
      <c r="E36" s="83">
        <v>45307</v>
      </c>
      <c r="F36" s="45">
        <v>9235</v>
      </c>
      <c r="G36" s="45">
        <v>15017</v>
      </c>
      <c r="H36" s="45">
        <v>17306</v>
      </c>
      <c r="I36" s="45">
        <v>19579</v>
      </c>
      <c r="J36" s="45"/>
    </row>
    <row r="37" spans="1:10" x14ac:dyDescent="0.2">
      <c r="A37" s="41" t="s">
        <v>206</v>
      </c>
      <c r="C37" s="41" t="s">
        <v>136</v>
      </c>
      <c r="D37" s="84" t="s">
        <v>170</v>
      </c>
      <c r="E37" s="83">
        <v>45328</v>
      </c>
      <c r="F37" s="45">
        <v>3602</v>
      </c>
      <c r="G37" s="45">
        <v>2731</v>
      </c>
      <c r="H37" s="45">
        <v>2374</v>
      </c>
      <c r="I37" s="45">
        <v>2572</v>
      </c>
      <c r="J37" s="45"/>
    </row>
    <row r="38" spans="1:10" x14ac:dyDescent="0.2">
      <c r="A38" s="41" t="s">
        <v>239</v>
      </c>
      <c r="C38" s="41" t="s">
        <v>51</v>
      </c>
      <c r="D38" s="84" t="s">
        <v>170</v>
      </c>
      <c r="E38" s="83">
        <v>45387</v>
      </c>
      <c r="F38" s="45">
        <v>16149</v>
      </c>
      <c r="G38" s="45">
        <v>27684</v>
      </c>
      <c r="H38" s="45">
        <v>29659</v>
      </c>
      <c r="I38" s="45">
        <v>27410</v>
      </c>
      <c r="J38" s="45"/>
    </row>
    <row r="39" spans="1:10" x14ac:dyDescent="0.2">
      <c r="A39" s="41" t="s">
        <v>240</v>
      </c>
      <c r="C39" s="188">
        <v>0</v>
      </c>
      <c r="D39" s="84" t="s">
        <v>170</v>
      </c>
      <c r="E39" s="83">
        <v>45387</v>
      </c>
      <c r="F39" s="44">
        <v>454.20774999999998</v>
      </c>
      <c r="G39" s="44">
        <v>489.97449999999998</v>
      </c>
      <c r="H39" s="44">
        <v>511.47158333333334</v>
      </c>
      <c r="I39" s="44">
        <v>536.82041666666657</v>
      </c>
      <c r="J39" s="44"/>
    </row>
    <row r="40" spans="1:10" x14ac:dyDescent="0.2">
      <c r="A40" s="41" t="s">
        <v>241</v>
      </c>
      <c r="C40" s="41" t="s">
        <v>207</v>
      </c>
      <c r="D40" s="84" t="s">
        <v>170</v>
      </c>
      <c r="E40" s="83">
        <v>45296</v>
      </c>
      <c r="F40" s="50">
        <v>57.337120539676903</v>
      </c>
      <c r="G40" s="50">
        <v>73.496694719515759</v>
      </c>
      <c r="H40" s="50">
        <v>76.273627362736278</v>
      </c>
      <c r="I40" s="50">
        <v>80.637665813700394</v>
      </c>
      <c r="J40" s="50"/>
    </row>
    <row r="41" spans="1:10" x14ac:dyDescent="0.2">
      <c r="A41" s="41" t="s">
        <v>208</v>
      </c>
      <c r="C41" s="41" t="s">
        <v>130</v>
      </c>
      <c r="D41" s="84" t="s">
        <v>170</v>
      </c>
      <c r="E41" s="83">
        <v>45433</v>
      </c>
      <c r="F41" s="44">
        <v>77.515426974015313</v>
      </c>
      <c r="G41" s="44">
        <v>88.929502555535578</v>
      </c>
      <c r="H41" s="44">
        <v>107.20479247926475</v>
      </c>
      <c r="I41" s="44">
        <v>400.61625460451711</v>
      </c>
      <c r="J41" s="44"/>
    </row>
    <row r="42" spans="1:10" x14ac:dyDescent="0.2">
      <c r="A42" s="41" t="s">
        <v>209</v>
      </c>
      <c r="C42" s="41" t="s">
        <v>130</v>
      </c>
      <c r="D42" s="84" t="s">
        <v>170</v>
      </c>
      <c r="E42" s="83">
        <v>45433</v>
      </c>
      <c r="F42" s="44">
        <v>64.532858000000004</v>
      </c>
      <c r="G42" s="44">
        <v>86.790747999999994</v>
      </c>
      <c r="H42" s="44">
        <v>108.54391600000002</v>
      </c>
      <c r="I42" s="44">
        <v>104.25468999999998</v>
      </c>
      <c r="J42" s="44"/>
    </row>
    <row r="43" spans="1:10" x14ac:dyDescent="0.2">
      <c r="A43" s="41" t="s">
        <v>210</v>
      </c>
      <c r="D43" s="84" t="s">
        <v>170</v>
      </c>
      <c r="E43" s="83">
        <v>43469</v>
      </c>
      <c r="F43" s="45" t="e">
        <v>#N/A</v>
      </c>
      <c r="G43" s="45" t="e">
        <v>#N/A</v>
      </c>
      <c r="H43" s="45" t="e">
        <v>#N/A</v>
      </c>
      <c r="I43" s="45" t="e">
        <v>#N/A</v>
      </c>
      <c r="J43" s="45"/>
    </row>
    <row r="44" spans="1:10" x14ac:dyDescent="0.2">
      <c r="A44" s="41" t="s">
        <v>211</v>
      </c>
      <c r="D44" s="84" t="s">
        <v>170</v>
      </c>
      <c r="E44" s="83">
        <v>43469</v>
      </c>
      <c r="F44" s="45" t="e">
        <v>#N/A</v>
      </c>
      <c r="G44" s="45" t="e">
        <v>#N/A</v>
      </c>
      <c r="H44" s="45" t="e">
        <v>#N/A</v>
      </c>
      <c r="I44" s="45" t="e">
        <v>#N/A</v>
      </c>
      <c r="J44" s="45"/>
    </row>
    <row r="45" spans="1:10" x14ac:dyDescent="0.2">
      <c r="A45" s="41" t="s">
        <v>212</v>
      </c>
      <c r="C45" s="41" t="s">
        <v>136</v>
      </c>
      <c r="D45" s="84" t="s">
        <v>170</v>
      </c>
      <c r="E45" s="83">
        <v>45328</v>
      </c>
      <c r="F45" s="45">
        <v>122</v>
      </c>
      <c r="G45" s="45">
        <v>88</v>
      </c>
      <c r="H45" s="45">
        <v>133</v>
      </c>
      <c r="I45" s="45">
        <v>142</v>
      </c>
      <c r="J45" s="45"/>
    </row>
    <row r="46" spans="1:10" x14ac:dyDescent="0.2">
      <c r="A46" s="41" t="s">
        <v>213</v>
      </c>
      <c r="C46" s="41" t="s">
        <v>146</v>
      </c>
      <c r="D46" s="84" t="s">
        <v>170</v>
      </c>
      <c r="E46" s="83">
        <v>45422</v>
      </c>
      <c r="F46" s="166">
        <v>3418.4674978100002</v>
      </c>
      <c r="G46" s="166">
        <v>5621.4368739399997</v>
      </c>
      <c r="H46" s="166">
        <v>5699.7719948699996</v>
      </c>
      <c r="I46" s="166">
        <v>5977.1940538899999</v>
      </c>
      <c r="J46" s="44"/>
    </row>
    <row r="47" spans="1:10" x14ac:dyDescent="0.2">
      <c r="E47" s="83"/>
    </row>
    <row r="48" spans="1:10" x14ac:dyDescent="0.2">
      <c r="E48" s="83"/>
    </row>
    <row r="49" spans="5:5" x14ac:dyDescent="0.2">
      <c r="E49" s="83"/>
    </row>
    <row r="50" spans="5:5" x14ac:dyDescent="0.2">
      <c r="E50" s="83"/>
    </row>
    <row r="51" spans="5:5" x14ac:dyDescent="0.2">
      <c r="E51" s="83"/>
    </row>
    <row r="52" spans="5:5" x14ac:dyDescent="0.2">
      <c r="E52" s="83"/>
    </row>
    <row r="53" spans="5:5" x14ac:dyDescent="0.2">
      <c r="E53" s="83"/>
    </row>
    <row r="54" spans="5:5" x14ac:dyDescent="0.2">
      <c r="E54" s="83"/>
    </row>
    <row r="55" spans="5:5" x14ac:dyDescent="0.2">
      <c r="E55" s="83"/>
    </row>
    <row r="56" spans="5:5" x14ac:dyDescent="0.2">
      <c r="E56" s="83"/>
    </row>
    <row r="57" spans="5:5" x14ac:dyDescent="0.2">
      <c r="E57" s="83"/>
    </row>
    <row r="58" spans="5:5" x14ac:dyDescent="0.2">
      <c r="E58" s="83"/>
    </row>
    <row r="59" spans="5:5" x14ac:dyDescent="0.2">
      <c r="E59" s="83"/>
    </row>
    <row r="60" spans="5:5" x14ac:dyDescent="0.2">
      <c r="E60" s="83"/>
    </row>
    <row r="61" spans="5:5" x14ac:dyDescent="0.2">
      <c r="E61" s="83"/>
    </row>
    <row r="62" spans="5:5" x14ac:dyDescent="0.2">
      <c r="E62" s="83"/>
    </row>
    <row r="63" spans="5:5" x14ac:dyDescent="0.2">
      <c r="E63" s="83"/>
    </row>
    <row r="64" spans="5:5" x14ac:dyDescent="0.2">
      <c r="E64" s="83"/>
    </row>
    <row r="65" spans="5:5" x14ac:dyDescent="0.2">
      <c r="E65" s="83"/>
    </row>
    <row r="66" spans="5:5" x14ac:dyDescent="0.2">
      <c r="E66" s="83"/>
    </row>
    <row r="67" spans="5:5" x14ac:dyDescent="0.2">
      <c r="E67" s="83"/>
    </row>
    <row r="68" spans="5:5" x14ac:dyDescent="0.2">
      <c r="E68" s="83"/>
    </row>
    <row r="69" spans="5:5" x14ac:dyDescent="0.2">
      <c r="E69" s="83"/>
    </row>
    <row r="70" spans="5:5" x14ac:dyDescent="0.2">
      <c r="E70" s="83"/>
    </row>
    <row r="71" spans="5:5" x14ac:dyDescent="0.2">
      <c r="E71" s="83"/>
    </row>
    <row r="72" spans="5:5" x14ac:dyDescent="0.2">
      <c r="E72" s="83"/>
    </row>
    <row r="73" spans="5:5" x14ac:dyDescent="0.2">
      <c r="E73" s="83"/>
    </row>
    <row r="74" spans="5:5" x14ac:dyDescent="0.2">
      <c r="E74" s="83"/>
    </row>
    <row r="75" spans="5:5" x14ac:dyDescent="0.2">
      <c r="E75" s="83"/>
    </row>
    <row r="76" spans="5:5" x14ac:dyDescent="0.2">
      <c r="E76" s="83"/>
    </row>
    <row r="77" spans="5:5" x14ac:dyDescent="0.2">
      <c r="E77" s="83"/>
    </row>
    <row r="78" spans="5:5" x14ac:dyDescent="0.2">
      <c r="E78" s="83"/>
    </row>
    <row r="79" spans="5:5" x14ac:dyDescent="0.2">
      <c r="E79" s="83"/>
    </row>
    <row r="80" spans="5:5" x14ac:dyDescent="0.2">
      <c r="E80" s="83"/>
    </row>
    <row r="81" spans="5:5" x14ac:dyDescent="0.2">
      <c r="E81" s="83"/>
    </row>
    <row r="82" spans="5:5" x14ac:dyDescent="0.2">
      <c r="E82" s="83"/>
    </row>
    <row r="83" spans="5:5" x14ac:dyDescent="0.2">
      <c r="E83" s="83"/>
    </row>
    <row r="84" spans="5:5" x14ac:dyDescent="0.2">
      <c r="E84" s="83"/>
    </row>
    <row r="85" spans="5:5" x14ac:dyDescent="0.2">
      <c r="E85" s="83"/>
    </row>
    <row r="86" spans="5:5" x14ac:dyDescent="0.2">
      <c r="E86" s="83"/>
    </row>
    <row r="87" spans="5:5" x14ac:dyDescent="0.2">
      <c r="E87" s="83"/>
    </row>
    <row r="88" spans="5:5" x14ac:dyDescent="0.2">
      <c r="E88" s="83"/>
    </row>
    <row r="89" spans="5:5" x14ac:dyDescent="0.2">
      <c r="E89" s="83"/>
    </row>
    <row r="90" spans="5:5" x14ac:dyDescent="0.2">
      <c r="E90" s="83"/>
    </row>
    <row r="91" spans="5:5" x14ac:dyDescent="0.2">
      <c r="E91" s="83"/>
    </row>
    <row r="92" spans="5:5" x14ac:dyDescent="0.2">
      <c r="E92" s="83"/>
    </row>
    <row r="93" spans="5:5" x14ac:dyDescent="0.2">
      <c r="E93" s="83"/>
    </row>
    <row r="94" spans="5:5" x14ac:dyDescent="0.2">
      <c r="E94" s="83"/>
    </row>
    <row r="95" spans="5:5" x14ac:dyDescent="0.2">
      <c r="E95" s="83"/>
    </row>
    <row r="96" spans="5:5" x14ac:dyDescent="0.2">
      <c r="E96" s="83"/>
    </row>
    <row r="97" spans="5:5" x14ac:dyDescent="0.2">
      <c r="E97" s="83"/>
    </row>
    <row r="98" spans="5:5" x14ac:dyDescent="0.2">
      <c r="E98" s="83"/>
    </row>
    <row r="99" spans="5:5" x14ac:dyDescent="0.2">
      <c r="E99" s="83"/>
    </row>
    <row r="100" spans="5:5" x14ac:dyDescent="0.2">
      <c r="E100" s="83"/>
    </row>
    <row r="101" spans="5:5" x14ac:dyDescent="0.2">
      <c r="E101" s="83"/>
    </row>
    <row r="102" spans="5:5" x14ac:dyDescent="0.2">
      <c r="E102" s="83"/>
    </row>
    <row r="103" spans="5:5" x14ac:dyDescent="0.2">
      <c r="E103" s="83"/>
    </row>
    <row r="104" spans="5:5" x14ac:dyDescent="0.2">
      <c r="E104" s="83"/>
    </row>
    <row r="105" spans="5:5" x14ac:dyDescent="0.2">
      <c r="E105" s="83"/>
    </row>
    <row r="106" spans="5:5" x14ac:dyDescent="0.2">
      <c r="E106" s="83"/>
    </row>
    <row r="107" spans="5:5" x14ac:dyDescent="0.2">
      <c r="E107" s="83"/>
    </row>
    <row r="108" spans="5:5" x14ac:dyDescent="0.2">
      <c r="E108" s="83"/>
    </row>
    <row r="109" spans="5:5" x14ac:dyDescent="0.2">
      <c r="E109" s="83"/>
    </row>
    <row r="110" spans="5:5" x14ac:dyDescent="0.2">
      <c r="E110" s="83"/>
    </row>
    <row r="111" spans="5:5" x14ac:dyDescent="0.2">
      <c r="E111" s="83"/>
    </row>
    <row r="112" spans="5:5" x14ac:dyDescent="0.2">
      <c r="E112" s="83"/>
    </row>
    <row r="113" spans="5:5" x14ac:dyDescent="0.2">
      <c r="E113" s="83"/>
    </row>
    <row r="114" spans="5:5" x14ac:dyDescent="0.2">
      <c r="E114" s="83"/>
    </row>
    <row r="115" spans="5:5" x14ac:dyDescent="0.2">
      <c r="E115" s="83"/>
    </row>
    <row r="116" spans="5:5" x14ac:dyDescent="0.2">
      <c r="E116" s="83"/>
    </row>
    <row r="117" spans="5:5" x14ac:dyDescent="0.2">
      <c r="E117" s="83"/>
    </row>
    <row r="118" spans="5:5" x14ac:dyDescent="0.2">
      <c r="E118" s="83"/>
    </row>
    <row r="119" spans="5:5" x14ac:dyDescent="0.2">
      <c r="E119" s="83"/>
    </row>
    <row r="120" spans="5:5" x14ac:dyDescent="0.2">
      <c r="E120" s="83"/>
    </row>
    <row r="121" spans="5:5" x14ac:dyDescent="0.2">
      <c r="E121" s="83"/>
    </row>
    <row r="122" spans="5:5" x14ac:dyDescent="0.2">
      <c r="E122" s="83"/>
    </row>
    <row r="123" spans="5:5" x14ac:dyDescent="0.2">
      <c r="E123" s="83"/>
    </row>
    <row r="124" spans="5:5" x14ac:dyDescent="0.2">
      <c r="E124" s="83"/>
    </row>
    <row r="125" spans="5:5" x14ac:dyDescent="0.2">
      <c r="E125" s="83"/>
    </row>
    <row r="126" spans="5:5" x14ac:dyDescent="0.2">
      <c r="E126" s="83"/>
    </row>
    <row r="127" spans="5:5" x14ac:dyDescent="0.2">
      <c r="E127" s="83"/>
    </row>
    <row r="128" spans="5:5" x14ac:dyDescent="0.2">
      <c r="E128" s="83"/>
    </row>
    <row r="129" spans="5:5" x14ac:dyDescent="0.2">
      <c r="E129" s="83"/>
    </row>
    <row r="130" spans="5:5" x14ac:dyDescent="0.2">
      <c r="E130" s="83"/>
    </row>
    <row r="131" spans="5:5" x14ac:dyDescent="0.2">
      <c r="E131" s="83"/>
    </row>
    <row r="132" spans="5:5" x14ac:dyDescent="0.2">
      <c r="E132" s="83"/>
    </row>
    <row r="133" spans="5:5" x14ac:dyDescent="0.2">
      <c r="E133" s="83"/>
    </row>
    <row r="134" spans="5:5" x14ac:dyDescent="0.2">
      <c r="E134" s="83"/>
    </row>
    <row r="135" spans="5:5" x14ac:dyDescent="0.2">
      <c r="E135" s="83"/>
    </row>
    <row r="136" spans="5:5" x14ac:dyDescent="0.2">
      <c r="E136" s="83"/>
    </row>
    <row r="137" spans="5:5" x14ac:dyDescent="0.2">
      <c r="E137" s="83"/>
    </row>
    <row r="138" spans="5:5" x14ac:dyDescent="0.2">
      <c r="E138" s="83"/>
    </row>
    <row r="139" spans="5:5" x14ac:dyDescent="0.2">
      <c r="E139" s="83"/>
    </row>
    <row r="140" spans="5:5" x14ac:dyDescent="0.2">
      <c r="E140" s="83"/>
    </row>
    <row r="141" spans="5:5" x14ac:dyDescent="0.2">
      <c r="E141" s="83"/>
    </row>
    <row r="142" spans="5:5" x14ac:dyDescent="0.2">
      <c r="E142" s="83"/>
    </row>
    <row r="143" spans="5:5" x14ac:dyDescent="0.2">
      <c r="E143" s="83"/>
    </row>
    <row r="144" spans="5:5" x14ac:dyDescent="0.2">
      <c r="E144" s="83"/>
    </row>
    <row r="145" spans="5:5" x14ac:dyDescent="0.2">
      <c r="E145" s="83"/>
    </row>
    <row r="146" spans="5:5" x14ac:dyDescent="0.2">
      <c r="E146" s="83"/>
    </row>
    <row r="147" spans="5:5" x14ac:dyDescent="0.2">
      <c r="E147" s="83"/>
    </row>
    <row r="148" spans="5:5" x14ac:dyDescent="0.2">
      <c r="E148" s="83"/>
    </row>
    <row r="149" spans="5:5" x14ac:dyDescent="0.2">
      <c r="E149" s="83"/>
    </row>
    <row r="150" spans="5:5" x14ac:dyDescent="0.2">
      <c r="E150" s="83"/>
    </row>
    <row r="151" spans="5:5" x14ac:dyDescent="0.2">
      <c r="E151" s="83"/>
    </row>
    <row r="152" spans="5:5" x14ac:dyDescent="0.2">
      <c r="E152" s="83"/>
    </row>
    <row r="153" spans="5:5" x14ac:dyDescent="0.2">
      <c r="E153" s="83"/>
    </row>
    <row r="154" spans="5:5" x14ac:dyDescent="0.2">
      <c r="E154" s="83"/>
    </row>
    <row r="155" spans="5:5" x14ac:dyDescent="0.2">
      <c r="E155" s="83"/>
    </row>
    <row r="156" spans="5:5" x14ac:dyDescent="0.2">
      <c r="E156" s="83"/>
    </row>
    <row r="157" spans="5:5" x14ac:dyDescent="0.2">
      <c r="E157" s="83"/>
    </row>
    <row r="158" spans="5:5" x14ac:dyDescent="0.2">
      <c r="E158" s="83"/>
    </row>
    <row r="159" spans="5:5" x14ac:dyDescent="0.2">
      <c r="E159" s="83"/>
    </row>
    <row r="160" spans="5:5" x14ac:dyDescent="0.2">
      <c r="E160" s="83"/>
    </row>
    <row r="161" spans="5:5" x14ac:dyDescent="0.2">
      <c r="E161" s="83"/>
    </row>
    <row r="162" spans="5:5" x14ac:dyDescent="0.2">
      <c r="E162" s="83"/>
    </row>
    <row r="163" spans="5:5" x14ac:dyDescent="0.2">
      <c r="E163" s="83"/>
    </row>
    <row r="164" spans="5:5" x14ac:dyDescent="0.2">
      <c r="E164" s="83"/>
    </row>
    <row r="165" spans="5:5" x14ac:dyDescent="0.2">
      <c r="E165" s="83"/>
    </row>
    <row r="166" spans="5:5" x14ac:dyDescent="0.2">
      <c r="E166" s="83"/>
    </row>
    <row r="167" spans="5:5" x14ac:dyDescent="0.2">
      <c r="E167" s="83"/>
    </row>
    <row r="168" spans="5:5" x14ac:dyDescent="0.2">
      <c r="E168" s="83"/>
    </row>
    <row r="169" spans="5:5" x14ac:dyDescent="0.2">
      <c r="E169" s="83"/>
    </row>
    <row r="170" spans="5:5" x14ac:dyDescent="0.2">
      <c r="E170" s="83"/>
    </row>
    <row r="171" spans="5:5" x14ac:dyDescent="0.2">
      <c r="E171" s="83"/>
    </row>
    <row r="172" spans="5:5" x14ac:dyDescent="0.2">
      <c r="E172" s="83"/>
    </row>
    <row r="173" spans="5:5" x14ac:dyDescent="0.2">
      <c r="E173" s="83"/>
    </row>
    <row r="174" spans="5:5" x14ac:dyDescent="0.2">
      <c r="E174" s="83"/>
    </row>
    <row r="175" spans="5:5" x14ac:dyDescent="0.2">
      <c r="E175" s="83"/>
    </row>
    <row r="176" spans="5:5" x14ac:dyDescent="0.2">
      <c r="E176" s="83"/>
    </row>
    <row r="177" spans="5:5" x14ac:dyDescent="0.2">
      <c r="E177" s="83"/>
    </row>
    <row r="178" spans="5:5" x14ac:dyDescent="0.2">
      <c r="E178" s="83"/>
    </row>
    <row r="179" spans="5:5" x14ac:dyDescent="0.2">
      <c r="E179" s="83"/>
    </row>
    <row r="180" spans="5:5" x14ac:dyDescent="0.2">
      <c r="E180" s="83"/>
    </row>
    <row r="181" spans="5:5" x14ac:dyDescent="0.2">
      <c r="E181" s="83"/>
    </row>
    <row r="182" spans="5:5" x14ac:dyDescent="0.2">
      <c r="E182" s="83"/>
    </row>
    <row r="183" spans="5:5" x14ac:dyDescent="0.2">
      <c r="E183" s="83"/>
    </row>
    <row r="184" spans="5:5" x14ac:dyDescent="0.2">
      <c r="E184" s="83"/>
    </row>
    <row r="185" spans="5:5" x14ac:dyDescent="0.2">
      <c r="E185" s="83"/>
    </row>
    <row r="186" spans="5:5" x14ac:dyDescent="0.2">
      <c r="E186" s="83"/>
    </row>
    <row r="187" spans="5:5" x14ac:dyDescent="0.2">
      <c r="E187" s="83"/>
    </row>
    <row r="188" spans="5:5" x14ac:dyDescent="0.2">
      <c r="E188" s="83"/>
    </row>
    <row r="189" spans="5:5" x14ac:dyDescent="0.2">
      <c r="E189" s="83"/>
    </row>
    <row r="190" spans="5:5" x14ac:dyDescent="0.2">
      <c r="E190" s="83"/>
    </row>
    <row r="191" spans="5:5" x14ac:dyDescent="0.2">
      <c r="E191" s="83"/>
    </row>
    <row r="192" spans="5:5" x14ac:dyDescent="0.2">
      <c r="E192" s="83"/>
    </row>
    <row r="193" spans="5:5" x14ac:dyDescent="0.2">
      <c r="E193" s="83"/>
    </row>
    <row r="194" spans="5:5" x14ac:dyDescent="0.2">
      <c r="E194" s="83"/>
    </row>
    <row r="195" spans="5:5" x14ac:dyDescent="0.2">
      <c r="E195" s="83"/>
    </row>
    <row r="196" spans="5:5" x14ac:dyDescent="0.2">
      <c r="E196" s="83"/>
    </row>
    <row r="197" spans="5:5" x14ac:dyDescent="0.2">
      <c r="E197" s="83"/>
    </row>
    <row r="198" spans="5:5" x14ac:dyDescent="0.2">
      <c r="E198" s="83"/>
    </row>
    <row r="199" spans="5:5" x14ac:dyDescent="0.2">
      <c r="E199" s="83"/>
    </row>
    <row r="200" spans="5:5" x14ac:dyDescent="0.2">
      <c r="E200" s="83"/>
    </row>
    <row r="201" spans="5:5" x14ac:dyDescent="0.2">
      <c r="E201" s="83"/>
    </row>
    <row r="202" spans="5:5" x14ac:dyDescent="0.2">
      <c r="E202" s="83"/>
    </row>
    <row r="203" spans="5:5" x14ac:dyDescent="0.2">
      <c r="E203" s="83"/>
    </row>
    <row r="204" spans="5:5" x14ac:dyDescent="0.2">
      <c r="E204" s="83"/>
    </row>
    <row r="205" spans="5:5" x14ac:dyDescent="0.2">
      <c r="E205" s="83"/>
    </row>
    <row r="206" spans="5:5" x14ac:dyDescent="0.2">
      <c r="E206" s="83"/>
    </row>
    <row r="207" spans="5:5" x14ac:dyDescent="0.2">
      <c r="E207" s="83"/>
    </row>
    <row r="208" spans="5:5" x14ac:dyDescent="0.2">
      <c r="E208" s="83"/>
    </row>
    <row r="209" spans="5:5" x14ac:dyDescent="0.2">
      <c r="E209" s="83"/>
    </row>
    <row r="210" spans="5:5" x14ac:dyDescent="0.2">
      <c r="E210" s="83"/>
    </row>
    <row r="211" spans="5:5" x14ac:dyDescent="0.2">
      <c r="E211" s="83"/>
    </row>
    <row r="212" spans="5:5" x14ac:dyDescent="0.2">
      <c r="E212" s="83"/>
    </row>
    <row r="213" spans="5:5" x14ac:dyDescent="0.2">
      <c r="E213" s="83"/>
    </row>
    <row r="214" spans="5:5" x14ac:dyDescent="0.2">
      <c r="E214" s="83"/>
    </row>
    <row r="215" spans="5:5" x14ac:dyDescent="0.2">
      <c r="E215" s="83"/>
    </row>
    <row r="216" spans="5:5" x14ac:dyDescent="0.2">
      <c r="E216" s="83"/>
    </row>
    <row r="217" spans="5:5" x14ac:dyDescent="0.2">
      <c r="E217" s="83"/>
    </row>
    <row r="218" spans="5:5" x14ac:dyDescent="0.2">
      <c r="E218" s="83"/>
    </row>
    <row r="219" spans="5:5" x14ac:dyDescent="0.2">
      <c r="E219" s="83"/>
    </row>
    <row r="220" spans="5:5" x14ac:dyDescent="0.2">
      <c r="E220" s="83"/>
    </row>
    <row r="221" spans="5:5" x14ac:dyDescent="0.2">
      <c r="E221" s="83"/>
    </row>
    <row r="222" spans="5:5" x14ac:dyDescent="0.2">
      <c r="E222" s="83"/>
    </row>
    <row r="223" spans="5:5" x14ac:dyDescent="0.2">
      <c r="E223" s="83"/>
    </row>
    <row r="224" spans="5:5" x14ac:dyDescent="0.2">
      <c r="E224" s="83"/>
    </row>
    <row r="225" spans="5:5" x14ac:dyDescent="0.2">
      <c r="E225" s="83"/>
    </row>
    <row r="226" spans="5:5" x14ac:dyDescent="0.2">
      <c r="E226" s="83"/>
    </row>
    <row r="227" spans="5:5" x14ac:dyDescent="0.2">
      <c r="E227" s="83"/>
    </row>
    <row r="228" spans="5:5" x14ac:dyDescent="0.2">
      <c r="E228" s="83"/>
    </row>
    <row r="229" spans="5:5" x14ac:dyDescent="0.2">
      <c r="E229" s="83"/>
    </row>
    <row r="230" spans="5:5" x14ac:dyDescent="0.2">
      <c r="E230" s="83"/>
    </row>
    <row r="231" spans="5:5" x14ac:dyDescent="0.2">
      <c r="E231" s="83"/>
    </row>
    <row r="232" spans="5:5" x14ac:dyDescent="0.2">
      <c r="E232" s="83"/>
    </row>
    <row r="233" spans="5:5" x14ac:dyDescent="0.2">
      <c r="E233" s="83"/>
    </row>
    <row r="234" spans="5:5" x14ac:dyDescent="0.2">
      <c r="E234" s="83"/>
    </row>
    <row r="235" spans="5:5" x14ac:dyDescent="0.2">
      <c r="E235" s="83"/>
    </row>
    <row r="236" spans="5:5" x14ac:dyDescent="0.2">
      <c r="E236" s="83"/>
    </row>
    <row r="237" spans="5:5" x14ac:dyDescent="0.2">
      <c r="E237" s="83"/>
    </row>
    <row r="238" spans="5:5" x14ac:dyDescent="0.2">
      <c r="E238" s="83"/>
    </row>
    <row r="239" spans="5:5" x14ac:dyDescent="0.2">
      <c r="E239" s="83"/>
    </row>
    <row r="240" spans="5:5" x14ac:dyDescent="0.2">
      <c r="E240" s="83"/>
    </row>
    <row r="241" spans="5:5" x14ac:dyDescent="0.2">
      <c r="E241" s="83"/>
    </row>
    <row r="242" spans="5:5" x14ac:dyDescent="0.2">
      <c r="E242" s="83"/>
    </row>
    <row r="243" spans="5:5" x14ac:dyDescent="0.2">
      <c r="E243" s="83"/>
    </row>
    <row r="244" spans="5:5" x14ac:dyDescent="0.2">
      <c r="E244" s="83"/>
    </row>
    <row r="245" spans="5:5" x14ac:dyDescent="0.2">
      <c r="E245" s="83"/>
    </row>
    <row r="246" spans="5:5" x14ac:dyDescent="0.2">
      <c r="E246" s="83"/>
    </row>
    <row r="247" spans="5:5" x14ac:dyDescent="0.2">
      <c r="E247" s="83"/>
    </row>
    <row r="248" spans="5:5" x14ac:dyDescent="0.2">
      <c r="E248" s="83"/>
    </row>
    <row r="249" spans="5:5" x14ac:dyDescent="0.2">
      <c r="E249" s="83"/>
    </row>
    <row r="250" spans="5:5" x14ac:dyDescent="0.2">
      <c r="E250" s="83"/>
    </row>
    <row r="251" spans="5:5" x14ac:dyDescent="0.2">
      <c r="E251" s="83"/>
    </row>
    <row r="252" spans="5:5" x14ac:dyDescent="0.2">
      <c r="E252" s="83"/>
    </row>
    <row r="253" spans="5:5" x14ac:dyDescent="0.2">
      <c r="E253" s="83"/>
    </row>
    <row r="254" spans="5:5" x14ac:dyDescent="0.2">
      <c r="E254" s="83"/>
    </row>
    <row r="255" spans="5:5" x14ac:dyDescent="0.2">
      <c r="E255" s="83"/>
    </row>
    <row r="256" spans="5:5" x14ac:dyDescent="0.2">
      <c r="E256" s="83"/>
    </row>
    <row r="257" spans="5:5" x14ac:dyDescent="0.2">
      <c r="E257" s="83"/>
    </row>
    <row r="258" spans="5:5" x14ac:dyDescent="0.2">
      <c r="E258" s="83"/>
    </row>
    <row r="259" spans="5:5" x14ac:dyDescent="0.2">
      <c r="E259" s="83"/>
    </row>
    <row r="260" spans="5:5" x14ac:dyDescent="0.2">
      <c r="E260" s="83"/>
    </row>
    <row r="261" spans="5:5" x14ac:dyDescent="0.2">
      <c r="E261" s="83"/>
    </row>
    <row r="262" spans="5:5" x14ac:dyDescent="0.2">
      <c r="E262" s="83"/>
    </row>
    <row r="263" spans="5:5" x14ac:dyDescent="0.2">
      <c r="E263" s="83"/>
    </row>
    <row r="264" spans="5:5" x14ac:dyDescent="0.2">
      <c r="E264" s="83"/>
    </row>
    <row r="265" spans="5:5" x14ac:dyDescent="0.2">
      <c r="E265" s="83"/>
    </row>
    <row r="266" spans="5:5" x14ac:dyDescent="0.2">
      <c r="E266" s="83"/>
    </row>
    <row r="267" spans="5:5" x14ac:dyDescent="0.2">
      <c r="E267" s="83"/>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45" customFormat="1" ht="165" customHeight="1" x14ac:dyDescent="0.25">
      <c r="B1" s="145" t="s">
        <v>116</v>
      </c>
      <c r="D1" s="145" t="s">
        <v>117</v>
      </c>
      <c r="F1" s="145" t="s">
        <v>80</v>
      </c>
      <c r="H1" s="145" t="s">
        <v>8</v>
      </c>
      <c r="J1" s="145" t="s">
        <v>82</v>
      </c>
      <c r="L1" s="145" t="s">
        <v>83</v>
      </c>
      <c r="N1" s="145" t="s">
        <v>84</v>
      </c>
      <c r="P1" s="145" t="s">
        <v>85</v>
      </c>
      <c r="R1" s="145" t="s">
        <v>86</v>
      </c>
      <c r="T1" s="145" t="s">
        <v>118</v>
      </c>
      <c r="V1" s="145" t="s">
        <v>119</v>
      </c>
      <c r="X1" s="145" t="s">
        <v>120</v>
      </c>
      <c r="Z1" s="145" t="s">
        <v>121</v>
      </c>
      <c r="AB1" s="145" t="s">
        <v>122</v>
      </c>
      <c r="AD1" s="145" t="s">
        <v>124</v>
      </c>
      <c r="AF1" s="145" t="s">
        <v>125</v>
      </c>
      <c r="AH1" s="145" t="s">
        <v>127</v>
      </c>
      <c r="AJ1" s="145" t="s">
        <v>38</v>
      </c>
      <c r="AL1" s="145" t="s">
        <v>128</v>
      </c>
      <c r="AN1" s="145" t="s">
        <v>129</v>
      </c>
      <c r="AP1" s="145" t="s">
        <v>131</v>
      </c>
      <c r="AR1" s="145" t="s">
        <v>47</v>
      </c>
      <c r="AT1" s="145" t="s">
        <v>134</v>
      </c>
      <c r="AV1" s="145" t="s">
        <v>135</v>
      </c>
      <c r="AX1" s="145" t="s">
        <v>137</v>
      </c>
      <c r="AZ1" s="145" t="s">
        <v>138</v>
      </c>
      <c r="BB1" s="145" t="s">
        <v>139</v>
      </c>
      <c r="BD1" s="145" t="s">
        <v>140</v>
      </c>
      <c r="BF1" s="145" t="s">
        <v>141</v>
      </c>
      <c r="BH1" s="145" t="s">
        <v>142</v>
      </c>
      <c r="BJ1" s="145" t="s">
        <v>143</v>
      </c>
      <c r="BL1" s="145" t="s">
        <v>144</v>
      </c>
      <c r="BN1" s="145" t="s">
        <v>145</v>
      </c>
    </row>
    <row r="2" spans="1:67" x14ac:dyDescent="0.25">
      <c r="B2" t="s">
        <v>15</v>
      </c>
      <c r="D2" t="s">
        <v>15</v>
      </c>
      <c r="F2" t="s">
        <v>44</v>
      </c>
      <c r="H2" t="s">
        <v>44</v>
      </c>
      <c r="J2" t="s">
        <v>11</v>
      </c>
      <c r="L2" t="s">
        <v>13</v>
      </c>
      <c r="N2" t="s">
        <v>15</v>
      </c>
      <c r="P2" t="s">
        <v>13</v>
      </c>
      <c r="R2" t="s">
        <v>15</v>
      </c>
      <c r="T2" t="s">
        <v>15</v>
      </c>
      <c r="V2" t="s">
        <v>15</v>
      </c>
      <c r="X2" t="s">
        <v>15</v>
      </c>
      <c r="Z2" t="s">
        <v>15</v>
      </c>
      <c r="AB2" t="s">
        <v>123</v>
      </c>
      <c r="AD2" t="s">
        <v>26</v>
      </c>
      <c r="AF2" s="88" t="s">
        <v>151</v>
      </c>
      <c r="AG2" s="88"/>
      <c r="AH2" t="s">
        <v>15</v>
      </c>
      <c r="AJ2" t="s">
        <v>44</v>
      </c>
      <c r="AL2" t="s">
        <v>44</v>
      </c>
      <c r="AN2" t="s">
        <v>130</v>
      </c>
      <c r="AP2" t="s">
        <v>132</v>
      </c>
      <c r="AR2" t="s">
        <v>133</v>
      </c>
      <c r="AT2" t="s">
        <v>51</v>
      </c>
      <c r="AV2" t="s">
        <v>136</v>
      </c>
      <c r="AX2" t="s">
        <v>51</v>
      </c>
      <c r="AZ2" t="s">
        <v>46</v>
      </c>
      <c r="BD2" t="s">
        <v>130</v>
      </c>
      <c r="BF2" t="s">
        <v>130</v>
      </c>
      <c r="BL2" t="s">
        <v>136</v>
      </c>
      <c r="BN2" t="s">
        <v>146</v>
      </c>
    </row>
    <row r="3" spans="1:67" x14ac:dyDescent="0.25">
      <c r="A3" t="s">
        <v>87</v>
      </c>
      <c r="B3" t="s">
        <v>90</v>
      </c>
      <c r="D3" t="s">
        <v>91</v>
      </c>
      <c r="F3" t="s">
        <v>73</v>
      </c>
      <c r="H3" t="s">
        <v>74</v>
      </c>
      <c r="J3" t="s">
        <v>75</v>
      </c>
      <c r="L3" t="s">
        <v>76</v>
      </c>
      <c r="N3" t="s">
        <v>77</v>
      </c>
      <c r="P3" t="s">
        <v>78</v>
      </c>
      <c r="R3" t="s">
        <v>79</v>
      </c>
      <c r="T3" t="s">
        <v>92</v>
      </c>
      <c r="V3" t="s">
        <v>93</v>
      </c>
      <c r="X3" t="s">
        <v>94</v>
      </c>
      <c r="Z3" t="s">
        <v>95</v>
      </c>
      <c r="AB3" t="s">
        <v>96</v>
      </c>
      <c r="AD3" t="s">
        <v>97</v>
      </c>
      <c r="AF3" t="s">
        <v>98</v>
      </c>
      <c r="AH3" t="s">
        <v>99</v>
      </c>
      <c r="AJ3" t="s">
        <v>100</v>
      </c>
      <c r="AL3" t="s">
        <v>101</v>
      </c>
      <c r="AN3" t="s">
        <v>102</v>
      </c>
      <c r="AP3" t="s">
        <v>103</v>
      </c>
      <c r="AR3" t="s">
        <v>104</v>
      </c>
      <c r="AT3" t="s">
        <v>105</v>
      </c>
      <c r="AV3" t="s">
        <v>106</v>
      </c>
      <c r="AX3" t="s">
        <v>107</v>
      </c>
      <c r="AZ3" t="s">
        <v>108</v>
      </c>
      <c r="BB3" t="s">
        <v>109</v>
      </c>
      <c r="BD3" t="s">
        <v>110</v>
      </c>
      <c r="BF3" t="s">
        <v>111</v>
      </c>
      <c r="BH3" t="s">
        <v>112</v>
      </c>
      <c r="BJ3" t="s">
        <v>113</v>
      </c>
      <c r="BL3" t="s">
        <v>114</v>
      </c>
      <c r="BN3" t="s">
        <v>115</v>
      </c>
    </row>
    <row r="4" spans="1:67" x14ac:dyDescent="0.25">
      <c r="A4" s="144">
        <v>42736</v>
      </c>
      <c r="B4" t="s">
        <v>90</v>
      </c>
      <c r="C4" s="87">
        <f>VLOOKUP($A16,dXdata!DATA,MATCH(B$3,dXdata!IDS,0) + 1,FALSE)</f>
        <v>1.3828238719068464</v>
      </c>
      <c r="D4" s="47">
        <f>VLOOKUP($A4,dXdata!DATA,MATCH(D$3,dXdata!IDS,0) + 1,FALSE)</f>
        <v>2.1293375394321856</v>
      </c>
      <c r="E4" s="47">
        <f>VLOOKUP($A16,dXdata!DATA,MATCH(D$3,dXdata!IDS,0) + 1,FALSE)</f>
        <v>1.698841698841691</v>
      </c>
      <c r="F4" s="47">
        <f>VLOOKUP($A4,dXdata!DATA,MATCH(F$3,dXdata!IDS,0) + 1,FALSE)</f>
        <v>9.5</v>
      </c>
      <c r="G4" s="47">
        <f>VLOOKUP($A16,dXdata!DATA,MATCH(F$3,dXdata!IDS,0) + 1,FALSE)</f>
        <v>7.7</v>
      </c>
      <c r="H4" s="47">
        <f>VLOOKUP($A4,dXdata!DATA,MATCH(H$3,dXdata!IDS,0) + 1,FALSE)</f>
        <v>6.6</v>
      </c>
      <c r="I4" s="47">
        <f>VLOOKUP($A16,dXdata!DATA,MATCH(H$3,dXdata!IDS,0) + 1,FALSE)</f>
        <v>5.8</v>
      </c>
      <c r="J4" s="47">
        <f>VLOOKUP($A4,dXdata!DATA,MATCH(J$3,dXdata!IDS,0) + 1,FALSE)</f>
        <v>844.3</v>
      </c>
      <c r="K4" s="47">
        <f>VLOOKUP($A16,dXdata!DATA,MATCH(J$3,dXdata!IDS,0) + 1,FALSE)</f>
        <v>861.4</v>
      </c>
      <c r="L4" s="48">
        <f>VLOOKUP($A4,dXdata!DATA,MATCH(L$3,dXdata!IDS,0) + 1,FALSE)</f>
        <v>91470</v>
      </c>
      <c r="M4" s="48">
        <f>VLOOKUP($A16,dXdata!DATA,MATCH(L$3,dXdata!IDS,0) + 1,FALSE)</f>
        <v>62790</v>
      </c>
      <c r="N4" s="47">
        <f>VLOOKUP($A4,dXdata!DATA,MATCH(N$3,dXdata!IDS,0) + 1,FALSE)</f>
        <v>37.756024096385545</v>
      </c>
      <c r="O4" s="47">
        <f>VLOOKUP($A16,dXdata!DATA,MATCH(N$3,dXdata!IDS,0) + 1,FALSE)</f>
        <v>-31.354542472941947</v>
      </c>
      <c r="P4" s="48">
        <f>VLOOKUP($A4,dXdata!DATA,MATCH(P$3,dXdata!IDS,0) + 1,FALSE)</f>
        <v>30950</v>
      </c>
      <c r="Q4" s="48">
        <f>VLOOKUP($A16,dXdata!DATA,MATCH(P$3,dXdata!IDS,0) + 1,FALSE)</f>
        <v>21260</v>
      </c>
      <c r="R4" s="47">
        <f>VLOOKUP($A4,dXdata!DATA,MATCH(R$3,dXdata!IDS,0) + 1,FALSE)</f>
        <v>46.612979630506878</v>
      </c>
      <c r="S4" s="47">
        <f>VLOOKUP($A16,dXdata!DATA,MATCH(R$3,dXdata!IDS,0) + 1,FALSE)</f>
        <v>-31.308562197092083</v>
      </c>
      <c r="T4" s="87">
        <f>VLOOKUP($A4,dXdata!DATA,MATCH(T$3,dXdata!IDS,0) + 1,FALSE)</f>
        <v>-0.45796532548250113</v>
      </c>
      <c r="U4" s="87">
        <f>VLOOKUP($A16,dXdata!DATA,MATCH(T$3,dXdata!IDS,0) + 1,FALSE)</f>
        <v>2.6289845547157409</v>
      </c>
      <c r="V4" s="47">
        <f>VLOOKUP($A4,dXdata!DATA,MATCH(V$3,dXdata!IDS,0) + 1,FALSE)</f>
        <v>0.18109474700256367</v>
      </c>
      <c r="W4" s="47">
        <f>VLOOKUP($A16,dXdata!DATA,MATCH(V$3,dXdata!IDS,0) + 1,FALSE)</f>
        <v>1.8902791673289565</v>
      </c>
      <c r="X4" s="47">
        <f>VLOOKUP($A4,dXdata!DATA,MATCH(X$3,dXdata!IDS,0) + 1,FALSE)</f>
        <v>-1.8750000000000044</v>
      </c>
      <c r="Y4" s="47">
        <f>VLOOKUP($A16,dXdata!DATA,MATCH(X$3,dXdata!IDS,0) + 1,FALSE)</f>
        <v>2.2292993630573354</v>
      </c>
      <c r="Z4" s="87">
        <f>VLOOKUP($A4,dXdata!DATA,MATCH(Z$3,dXdata!IDS,0) + 1,FALSE)</f>
        <v>-2.9855725127178712</v>
      </c>
      <c r="AA4" s="87">
        <f>VLOOKUP($A16,dXdata!DATA,MATCH(Z$3,dXdata!IDS,0) + 1,FALSE)</f>
        <v>2.8195650305166353</v>
      </c>
      <c r="AB4" s="87">
        <f>VLOOKUP($A4,dXdata!DATA,MATCH(AB$3,dXdata!IDS,0) + 1,FALSE)</f>
        <v>52.5</v>
      </c>
      <c r="AC4" s="87">
        <f>VLOOKUP($A16,dXdata!DATA,MATCH(AB$3,dXdata!IDS,0) + 1,FALSE)</f>
        <v>63.7</v>
      </c>
      <c r="AD4" s="87" t="e">
        <f>VLOOKUP($A4,dXdata!DATA,MATCH(AD$3,dXdata!IDS,0) + 1,FALSE)</f>
        <v>#N/A</v>
      </c>
      <c r="AE4" s="87">
        <f>VLOOKUP($A16,dXdata!DATA,MATCH(AD$3,dXdata!IDS,0) + 1,FALSE)</f>
        <v>1.9374</v>
      </c>
      <c r="AF4" s="48">
        <f>VLOOKUP($A4,dXdata!DATA,MATCH(AF$3,dXdata!IDS,0) + 1,FALSE)</f>
        <v>1243.5454999999999</v>
      </c>
      <c r="AG4" s="48">
        <f>VLOOKUP($A16,dXdata!DATA,MATCH(AF$3,dXdata!IDS,0) + 1,FALSE)</f>
        <v>1262.0922499999999</v>
      </c>
      <c r="AH4" s="47">
        <f>VLOOKUP($A4,dXdata!DATA,MATCH(AH$3,dXdata!IDS,0) + 1,FALSE)</f>
        <v>1.6483340015768455</v>
      </c>
      <c r="AI4" s="47">
        <f>VLOOKUP($A16,dXdata!DATA,MATCH(AH$3,dXdata!IDS,0) + 1,FALSE)</f>
        <v>2.9795836828463651</v>
      </c>
      <c r="AJ4" s="87">
        <f>VLOOKUP($A4,dXdata!DATA,MATCH(AJ$3,dXdata!IDS,0) + 1,FALSE)</f>
        <v>2.7</v>
      </c>
      <c r="AK4" s="87">
        <f>VLOOKUP($A16,dXdata!DATA,MATCH(AJ$3,dXdata!IDS,0) + 1,FALSE)</f>
        <v>3.45</v>
      </c>
      <c r="AL4" s="87">
        <f>VLOOKUP($A4,dXdata!DATA,MATCH(AL$3,dXdata!IDS,0) + 1,FALSE)</f>
        <v>0.75</v>
      </c>
      <c r="AM4" s="87">
        <f>VLOOKUP($A16,dXdata!DATA,MATCH(AL$3,dXdata!IDS,0) + 1,FALSE)</f>
        <v>1.5</v>
      </c>
      <c r="AN4" s="47">
        <f>VLOOKUP($A4,dXdata!DATA,MATCH(AN$3,dXdata!IDS,0) + 1,FALSE)</f>
        <v>6.7269920000000001</v>
      </c>
      <c r="AO4" s="47">
        <f>VLOOKUP($A16,dXdata!DATA,MATCH(AN$3,dXdata!IDS,0) + 1,FALSE)</f>
        <v>6.9174470000000001</v>
      </c>
      <c r="AP4" s="47">
        <f>VLOOKUP($A4,dXdata!DATA,MATCH(AP$3,dXdata!IDS,0) + 1,FALSE)</f>
        <v>2.6747500070504504</v>
      </c>
      <c r="AQ4" s="47">
        <f>VLOOKUP($A16,dXdata!DATA,MATCH(AP$3,dXdata!IDS,0) + 1,FALSE)</f>
        <v>2.7327703822922844</v>
      </c>
      <c r="AR4" s="89">
        <f>VLOOKUP($A4,dXdata!DATA,MATCH(AR$3,dXdata!IDS,0) + 1,FALSE)</f>
        <v>101.669213</v>
      </c>
      <c r="AS4" s="89">
        <f>VLOOKUP($A16,dXdata!DATA,MATCH(AR$3,dXdata!IDS,0) + 1,FALSE)</f>
        <v>121.757577</v>
      </c>
      <c r="AT4" s="48">
        <f>VLOOKUP($A4,dXdata!DATA,MATCH(AT$3,dXdata!IDS,0) + 1,FALSE)</f>
        <v>426</v>
      </c>
      <c r="AU4" s="48">
        <f>VLOOKUP($A16,dXdata!DATA,MATCH(AT$3,dXdata!IDS,0) + 1,FALSE)</f>
        <v>651</v>
      </c>
      <c r="AV4" s="48">
        <f>VLOOKUP($A4,dXdata!DATA,MATCH(AV$3,dXdata!IDS,0) + 1,FALSE)</f>
        <v>391</v>
      </c>
      <c r="AW4" s="48">
        <f>VLOOKUP($A16,dXdata!DATA,MATCH(AV$3,dXdata!IDS,0) + 1,FALSE)</f>
        <v>383</v>
      </c>
      <c r="AX4" s="48">
        <f>VLOOKUP($A4,dXdata!DATA,MATCH(AX$3,dXdata!IDS,0) + 1,FALSE)</f>
        <v>943</v>
      </c>
      <c r="AY4" s="48">
        <f>VLOOKUP($A16,dXdata!DATA,MATCH(AX$3,dXdata!IDS,0) + 1,FALSE)</f>
        <v>959</v>
      </c>
      <c r="AZ4" s="48">
        <f>VLOOKUP($A4,dXdata!DATA,MATCH(AZ$3,dXdata!IDS,0) + 1,FALSE)</f>
        <v>467509</v>
      </c>
      <c r="BA4" s="48">
        <f>VLOOKUP($A16,dXdata!DATA,MATCH(AZ$3,dXdata!IDS,0) + 1,FALSE)</f>
        <v>468023</v>
      </c>
      <c r="BB4" s="90">
        <f>VLOOKUP($A4,dXdata!DATA,MATCH(BB$3,dXdata!IDS,0) + 1,FALSE)</f>
        <v>0.39571968107427613</v>
      </c>
      <c r="BC4" s="90">
        <f>VLOOKUP($A16,dXdata!DATA,MATCH(BB$3,dXdata!IDS,0) + 1,FALSE)</f>
        <v>0.39047231270358312</v>
      </c>
      <c r="BD4" s="47">
        <f>VLOOKUP($A4,dXdata!DATA,MATCH(BD$3,dXdata!IDS,0) + 1,FALSE)</f>
        <v>6.1695210166645147</v>
      </c>
      <c r="BE4" s="47">
        <f>VLOOKUP($A16,dXdata!DATA,MATCH(BD$3,dXdata!IDS,0) + 1,FALSE)</f>
        <v>6.8072946035598667</v>
      </c>
      <c r="BF4" s="47">
        <f>VLOOKUP($A4,dXdata!DATA,MATCH(BF$3,dXdata!IDS,0) + 1,FALSE)</f>
        <v>5.7489610000000004</v>
      </c>
      <c r="BG4" s="47">
        <f>VLOOKUP($A16,dXdata!DATA,MATCH(BF$3,dXdata!IDS,0) + 1,FALSE)</f>
        <v>6.4182639999999997</v>
      </c>
      <c r="BH4" s="48">
        <f>VLOOKUP($A4,dXdata!DATA,MATCH(BH$3,dXdata!IDS,0) + 1,FALSE)</f>
        <v>0</v>
      </c>
      <c r="BI4" s="48">
        <f>VLOOKUP($A16,dXdata!DATA,MATCH(BH$3,dXdata!IDS,0) + 1,FALSE)</f>
        <v>0</v>
      </c>
      <c r="BJ4" s="48">
        <f>VLOOKUP($A4,dXdata!DATA,MATCH(BJ$3,dXdata!IDS,0) + 1,FALSE)</f>
        <v>15</v>
      </c>
      <c r="BK4" s="48">
        <f>VLOOKUP($A16,dXdata!DATA,MATCH(BJ$3,dXdata!IDS,0) + 1,FALSE)</f>
        <v>0</v>
      </c>
      <c r="BL4" s="48">
        <f>VLOOKUP($A4,dXdata!DATA,MATCH(BL$3,dXdata!IDS,0) + 1,FALSE)</f>
        <v>8</v>
      </c>
      <c r="BM4" s="48">
        <f>VLOOKUP($A16,dXdata!DATA,MATCH(BL$3,dXdata!IDS,0) + 1,FALSE)</f>
        <v>5</v>
      </c>
      <c r="BN4" s="47">
        <f>VLOOKUP($A4,dXdata!DATA,MATCH(BN$3,dXdata!IDS,0) + 1,FALSE)</f>
        <v>211.71463941000002</v>
      </c>
      <c r="BO4" s="47">
        <f>VLOOKUP($A16,dXdata!DATA,MATCH(BN$3,dXdata!IDS,0) + 1,FALSE)</f>
        <v>192.50134502</v>
      </c>
    </row>
    <row r="5" spans="1:67" x14ac:dyDescent="0.25">
      <c r="A5" s="144">
        <v>42767</v>
      </c>
      <c r="B5" s="87">
        <f>VLOOKUP($A5,dXdata!DATA,MATCH(B$3,dXdata!IDS,0) + 1,FALSE)</f>
        <v>2.0833333333333259</v>
      </c>
      <c r="C5" s="87">
        <f>VLOOKUP($A17,dXdata!DATA,MATCH(B$3,dXdata!IDS,0) + 1,FALSE)</f>
        <v>2.186588921282806</v>
      </c>
      <c r="D5" s="47">
        <f>VLOOKUP($A5,dXdata!DATA,MATCH(D$3,dXdata!IDS,0) + 1,FALSE)</f>
        <v>2.0456333595594067</v>
      </c>
      <c r="E5" s="47">
        <f>VLOOKUP($A17,dXdata!DATA,MATCH(D$3,dXdata!IDS,0) + 1,FALSE)</f>
        <v>2.1588280647648617</v>
      </c>
      <c r="F5" s="47">
        <f>VLOOKUP($A5,dXdata!DATA,MATCH(F$3,dXdata!IDS,0) + 1,FALSE)</f>
        <v>9.1999999999999993</v>
      </c>
      <c r="G5" s="47">
        <f>VLOOKUP($A17,dXdata!DATA,MATCH(F$3,dXdata!IDS,0) + 1,FALSE)</f>
        <v>7.8</v>
      </c>
      <c r="H5" s="47">
        <f>VLOOKUP($A5,dXdata!DATA,MATCH(H$3,dXdata!IDS,0) + 1,FALSE)</f>
        <v>6.9</v>
      </c>
      <c r="I5" s="47">
        <f>VLOOKUP($A17,dXdata!DATA,MATCH(H$3,dXdata!IDS,0) + 1,FALSE)</f>
        <v>6</v>
      </c>
      <c r="J5" s="47">
        <f>VLOOKUP($A5,dXdata!DATA,MATCH(J$3,dXdata!IDS,0) + 1,FALSE)</f>
        <v>840.8</v>
      </c>
      <c r="K5" s="47">
        <f>VLOOKUP($A17,dXdata!DATA,MATCH(J$3,dXdata!IDS,0) + 1,FALSE)</f>
        <v>862.6</v>
      </c>
      <c r="L5" s="48">
        <f>VLOOKUP($A5,dXdata!DATA,MATCH(L$3,dXdata!IDS,0) + 1,FALSE)</f>
        <v>86300</v>
      </c>
      <c r="M5" s="48">
        <f>VLOOKUP($A17,dXdata!DATA,MATCH(L$3,dXdata!IDS,0) + 1,FALSE)</f>
        <v>60570</v>
      </c>
      <c r="N5" s="47">
        <f>VLOOKUP($A5,dXdata!DATA,MATCH(N$3,dXdata!IDS,0) + 1,FALSE)</f>
        <v>25.94862813776999</v>
      </c>
      <c r="O5" s="47">
        <f>VLOOKUP($A17,dXdata!DATA,MATCH(N$3,dXdata!IDS,0) + 1,FALSE)</f>
        <v>-29.814600231749711</v>
      </c>
      <c r="P5" s="48">
        <f>VLOOKUP($A5,dXdata!DATA,MATCH(P$3,dXdata!IDS,0) + 1,FALSE)</f>
        <v>29220</v>
      </c>
      <c r="Q5" s="48">
        <f>VLOOKUP($A17,dXdata!DATA,MATCH(P$3,dXdata!IDS,0) + 1,FALSE)</f>
        <v>20460</v>
      </c>
      <c r="R5" s="47">
        <f>VLOOKUP($A5,dXdata!DATA,MATCH(R$3,dXdata!IDS,0) + 1,FALSE)</f>
        <v>34.654377880184327</v>
      </c>
      <c r="S5" s="47">
        <f>VLOOKUP($A17,dXdata!DATA,MATCH(R$3,dXdata!IDS,0) + 1,FALSE)</f>
        <v>-29.979466119096511</v>
      </c>
      <c r="T5" s="87">
        <f>VLOOKUP($A5,dXdata!DATA,MATCH(T$3,dXdata!IDS,0) + 1,FALSE)</f>
        <v>0</v>
      </c>
      <c r="U5" s="87">
        <f>VLOOKUP($A17,dXdata!DATA,MATCH(T$3,dXdata!IDS,0) + 1,FALSE)</f>
        <v>1.8861788617886122</v>
      </c>
      <c r="V5" s="47">
        <f>VLOOKUP($A5,dXdata!DATA,MATCH(V$3,dXdata!IDS,0) + 1,FALSE)</f>
        <v>-1.1562091917591277</v>
      </c>
      <c r="W5" s="47">
        <f>VLOOKUP($A17,dXdata!DATA,MATCH(V$3,dXdata!IDS,0) + 1,FALSE)</f>
        <v>3.7107426100343011</v>
      </c>
      <c r="X5" s="47">
        <f>VLOOKUP($A5,dXdata!DATA,MATCH(X$3,dXdata!IDS,0) + 1,FALSE)</f>
        <v>-0.93457943925233655</v>
      </c>
      <c r="Y5" s="47">
        <f>VLOOKUP($A17,dXdata!DATA,MATCH(X$3,dXdata!IDS,0) + 1,FALSE)</f>
        <v>0.94339622641510523</v>
      </c>
      <c r="Z5" s="87">
        <f>VLOOKUP($A5,dXdata!DATA,MATCH(Z$3,dXdata!IDS,0) + 1,FALSE)</f>
        <v>-1.5438537928732399</v>
      </c>
      <c r="AA5" s="87">
        <f>VLOOKUP($A17,dXdata!DATA,MATCH(Z$3,dXdata!IDS,0) + 1,FALSE)</f>
        <v>1.6189184607560803</v>
      </c>
      <c r="AB5" s="87">
        <f>VLOOKUP($A5,dXdata!DATA,MATCH(AB$3,dXdata!IDS,0) + 1,FALSE)</f>
        <v>53.47</v>
      </c>
      <c r="AC5" s="87">
        <f>VLOOKUP($A17,dXdata!DATA,MATCH(AB$3,dXdata!IDS,0) + 1,FALSE)</f>
        <v>62.23</v>
      </c>
      <c r="AD5" s="87" t="e">
        <f>VLOOKUP($A5,dXdata!DATA,MATCH(AD$3,dXdata!IDS,0) + 1,FALSE)</f>
        <v>#N/A</v>
      </c>
      <c r="AE5" s="87">
        <f>VLOOKUP($A17,dXdata!DATA,MATCH(AD$3,dXdata!IDS,0) + 1,FALSE)</f>
        <v>1.9621999999999999</v>
      </c>
      <c r="AF5" s="48">
        <f>VLOOKUP($A5,dXdata!DATA,MATCH(AF$3,dXdata!IDS,0) + 1,FALSE)</f>
        <v>1244.4760000000001</v>
      </c>
      <c r="AG5" s="48">
        <f>VLOOKUP($A17,dXdata!DATA,MATCH(AF$3,dXdata!IDS,0) + 1,FALSE)</f>
        <v>1263.8428333333331</v>
      </c>
      <c r="AH5" s="47">
        <f>VLOOKUP($A5,dXdata!DATA,MATCH(AH$3,dXdata!IDS,0) + 1,FALSE)</f>
        <v>2.3092660534253406</v>
      </c>
      <c r="AI5" s="47">
        <f>VLOOKUP($A17,dXdata!DATA,MATCH(AH$3,dXdata!IDS,0) + 1,FALSE)</f>
        <v>3.1533475786369225</v>
      </c>
      <c r="AJ5" s="87">
        <f>VLOOKUP($A5,dXdata!DATA,MATCH(AJ$3,dXdata!IDS,0) + 1,FALSE)</f>
        <v>2.7</v>
      </c>
      <c r="AK5" s="87">
        <f>VLOOKUP($A17,dXdata!DATA,MATCH(AJ$3,dXdata!IDS,0) + 1,FALSE)</f>
        <v>3.45</v>
      </c>
      <c r="AL5" s="87">
        <f>VLOOKUP($A5,dXdata!DATA,MATCH(AL$3,dXdata!IDS,0) + 1,FALSE)</f>
        <v>0.75</v>
      </c>
      <c r="AM5" s="87">
        <f>VLOOKUP($A17,dXdata!DATA,MATCH(AL$3,dXdata!IDS,0) + 1,FALSE)</f>
        <v>1.5</v>
      </c>
      <c r="AN5" s="47">
        <f>VLOOKUP($A5,dXdata!DATA,MATCH(AN$3,dXdata!IDS,0) + 1,FALSE)</f>
        <v>6.755541</v>
      </c>
      <c r="AO5" s="47">
        <f>VLOOKUP($A17,dXdata!DATA,MATCH(AN$3,dXdata!IDS,0) + 1,FALSE)</f>
        <v>6.8843240000000003</v>
      </c>
      <c r="AP5" s="47">
        <f>VLOOKUP($A5,dXdata!DATA,MATCH(AP$3,dXdata!IDS,0) + 1,FALSE)</f>
        <v>2.6824422790222515</v>
      </c>
      <c r="AQ5" s="47">
        <f>VLOOKUP($A17,dXdata!DATA,MATCH(AP$3,dXdata!IDS,0) + 1,FALSE)</f>
        <v>2.7121186010586906</v>
      </c>
      <c r="AR5" s="89">
        <f>VLOOKUP($A5,dXdata!DATA,MATCH(AR$3,dXdata!IDS,0) + 1,FALSE)</f>
        <v>110.624357</v>
      </c>
      <c r="AS5" s="89">
        <f>VLOOKUP($A17,dXdata!DATA,MATCH(AR$3,dXdata!IDS,0) + 1,FALSE)</f>
        <v>112.01235200000001</v>
      </c>
      <c r="AT5" s="48">
        <f>VLOOKUP($A5,dXdata!DATA,MATCH(AT$3,dXdata!IDS,0) + 1,FALSE)</f>
        <v>508</v>
      </c>
      <c r="AU5" s="48">
        <f>VLOOKUP($A17,dXdata!DATA,MATCH(AT$3,dXdata!IDS,0) + 1,FALSE)</f>
        <v>578</v>
      </c>
      <c r="AV5" s="48">
        <f>VLOOKUP($A5,dXdata!DATA,MATCH(AV$3,dXdata!IDS,0) + 1,FALSE)</f>
        <v>426</v>
      </c>
      <c r="AW5" s="48">
        <f>VLOOKUP($A17,dXdata!DATA,MATCH(AV$3,dXdata!IDS,0) + 1,FALSE)</f>
        <v>384</v>
      </c>
      <c r="AX5" s="48">
        <f>VLOOKUP($A5,dXdata!DATA,MATCH(AX$3,dXdata!IDS,0) + 1,FALSE)</f>
        <v>1334</v>
      </c>
      <c r="AY5" s="48">
        <f>VLOOKUP($A17,dXdata!DATA,MATCH(AX$3,dXdata!IDS,0) + 1,FALSE)</f>
        <v>1089</v>
      </c>
      <c r="AZ5" s="48">
        <f>VLOOKUP($A5,dXdata!DATA,MATCH(AZ$3,dXdata!IDS,0) + 1,FALSE)</f>
        <v>480786</v>
      </c>
      <c r="BA5" s="48">
        <f>VLOOKUP($A17,dXdata!DATA,MATCH(AZ$3,dXdata!IDS,0) + 1,FALSE)</f>
        <v>493008</v>
      </c>
      <c r="BB5" s="90">
        <f>VLOOKUP($A5,dXdata!DATA,MATCH(BB$3,dXdata!IDS,0) + 1,FALSE)</f>
        <v>0.54249694997966658</v>
      </c>
      <c r="BC5" s="90">
        <f>VLOOKUP($A17,dXdata!DATA,MATCH(BB$3,dXdata!IDS,0) + 1,FALSE)</f>
        <v>0.4533721898417985</v>
      </c>
      <c r="BD5" s="47">
        <f>VLOOKUP($A5,dXdata!DATA,MATCH(BD$3,dXdata!IDS,0) + 1,FALSE)</f>
        <v>6.2805844775872988</v>
      </c>
      <c r="BE5" s="47">
        <f>VLOOKUP($A17,dXdata!DATA,MATCH(BD$3,dXdata!IDS,0) + 1,FALSE)</f>
        <v>6.8706299889074298</v>
      </c>
      <c r="BF5" s="47">
        <f>VLOOKUP($A5,dXdata!DATA,MATCH(BF$3,dXdata!IDS,0) + 1,FALSE)</f>
        <v>5.8468669999999996</v>
      </c>
      <c r="BG5" s="47">
        <f>VLOOKUP($A17,dXdata!DATA,MATCH(BF$3,dXdata!IDS,0) + 1,FALSE)</f>
        <v>6.3649469999999999</v>
      </c>
      <c r="BH5" s="48">
        <f>VLOOKUP($A5,dXdata!DATA,MATCH(BH$3,dXdata!IDS,0) + 1,FALSE)</f>
        <v>401</v>
      </c>
      <c r="BI5" s="48">
        <f>VLOOKUP($A17,dXdata!DATA,MATCH(BH$3,dXdata!IDS,0) + 1,FALSE)</f>
        <v>557</v>
      </c>
      <c r="BJ5" s="48">
        <f>VLOOKUP($A5,dXdata!DATA,MATCH(BJ$3,dXdata!IDS,0) + 1,FALSE)</f>
        <v>420</v>
      </c>
      <c r="BK5" s="48">
        <f>VLOOKUP($A17,dXdata!DATA,MATCH(BJ$3,dXdata!IDS,0) + 1,FALSE)</f>
        <v>466</v>
      </c>
      <c r="BL5" s="48">
        <f>VLOOKUP($A5,dXdata!DATA,MATCH(BL$3,dXdata!IDS,0) + 1,FALSE)</f>
        <v>9</v>
      </c>
      <c r="BM5" s="48">
        <f>VLOOKUP($A17,dXdata!DATA,MATCH(BL$3,dXdata!IDS,0) + 1,FALSE)</f>
        <v>10</v>
      </c>
      <c r="BN5" s="47">
        <f>VLOOKUP($A5,dXdata!DATA,MATCH(BN$3,dXdata!IDS,0) + 1,FALSE)</f>
        <v>203.25591274999999</v>
      </c>
      <c r="BO5" s="47">
        <f>VLOOKUP($A17,dXdata!DATA,MATCH(BN$3,dXdata!IDS,0) + 1,FALSE)</f>
        <v>339.76638167999999</v>
      </c>
    </row>
    <row r="6" spans="1:67" x14ac:dyDescent="0.25">
      <c r="A6" s="144">
        <v>42795</v>
      </c>
      <c r="B6" s="87">
        <f>VLOOKUP($A6,dXdata!DATA,MATCH(B$3,dXdata!IDS,0) + 1,FALSE)</f>
        <v>1.3284132841328455</v>
      </c>
      <c r="C6" s="87">
        <f>VLOOKUP($A18,dXdata!DATA,MATCH(B$3,dXdata!IDS,0) + 1,FALSE)</f>
        <v>2.2578295702840423</v>
      </c>
      <c r="D6" s="47">
        <f>VLOOKUP($A6,dXdata!DATA,MATCH(D$3,dXdata!IDS,0) + 1,FALSE)</f>
        <v>1.5637216575449475</v>
      </c>
      <c r="E6" s="47">
        <f>VLOOKUP($A18,dXdata!DATA,MATCH(D$3,dXdata!IDS,0) + 1,FALSE)</f>
        <v>2.3094688221708903</v>
      </c>
      <c r="F6" s="47">
        <f>VLOOKUP($A6,dXdata!DATA,MATCH(F$3,dXdata!IDS,0) + 1,FALSE)</f>
        <v>9.5</v>
      </c>
      <c r="G6" s="47">
        <f>VLOOKUP($A18,dXdata!DATA,MATCH(F$3,dXdata!IDS,0) + 1,FALSE)</f>
        <v>7.9</v>
      </c>
      <c r="H6" s="47">
        <f>VLOOKUP($A6,dXdata!DATA,MATCH(H$3,dXdata!IDS,0) + 1,FALSE)</f>
        <v>7.1</v>
      </c>
      <c r="I6" s="47">
        <f>VLOOKUP($A18,dXdata!DATA,MATCH(H$3,dXdata!IDS,0) + 1,FALSE)</f>
        <v>6.3</v>
      </c>
      <c r="J6" s="47">
        <f>VLOOKUP($A6,dXdata!DATA,MATCH(J$3,dXdata!IDS,0) + 1,FALSE)</f>
        <v>836</v>
      </c>
      <c r="K6" s="47">
        <f>VLOOKUP($A18,dXdata!DATA,MATCH(J$3,dXdata!IDS,0) + 1,FALSE)</f>
        <v>858.1</v>
      </c>
      <c r="L6" s="48">
        <f>VLOOKUP($A6,dXdata!DATA,MATCH(L$3,dXdata!IDS,0) + 1,FALSE)</f>
        <v>83010</v>
      </c>
      <c r="M6" s="48">
        <f>VLOOKUP($A18,dXdata!DATA,MATCH(L$3,dXdata!IDS,0) + 1,FALSE)</f>
        <v>57790</v>
      </c>
      <c r="N6" s="47">
        <f>VLOOKUP($A6,dXdata!DATA,MATCH(N$3,dXdata!IDS,0) + 1,FALSE)</f>
        <v>16.488913836654497</v>
      </c>
      <c r="O6" s="47">
        <f>VLOOKUP($A18,dXdata!DATA,MATCH(N$3,dXdata!IDS,0) + 1,FALSE)</f>
        <v>-30.38188170099988</v>
      </c>
      <c r="P6" s="48">
        <f>VLOOKUP($A6,dXdata!DATA,MATCH(P$3,dXdata!IDS,0) + 1,FALSE)</f>
        <v>28220</v>
      </c>
      <c r="Q6" s="48">
        <f>VLOOKUP($A18,dXdata!DATA,MATCH(P$3,dXdata!IDS,0) + 1,FALSE)</f>
        <v>19480</v>
      </c>
      <c r="R6" s="47">
        <f>VLOOKUP($A6,dXdata!DATA,MATCH(R$3,dXdata!IDS,0) + 1,FALSE)</f>
        <v>25.199645075421472</v>
      </c>
      <c r="S6" s="47">
        <f>VLOOKUP($A18,dXdata!DATA,MATCH(R$3,dXdata!IDS,0) + 1,FALSE)</f>
        <v>-30.970942593905026</v>
      </c>
      <c r="T6" s="87">
        <f>VLOOKUP($A6,dXdata!DATA,MATCH(T$3,dXdata!IDS,0) + 1,FALSE)</f>
        <v>-1.0645161290322558</v>
      </c>
      <c r="U6" s="87">
        <f>VLOOKUP($A18,dXdata!DATA,MATCH(T$3,dXdata!IDS,0) + 1,FALSE)</f>
        <v>2.0215194000652081</v>
      </c>
      <c r="V6" s="47">
        <f>VLOOKUP($A6,dXdata!DATA,MATCH(V$3,dXdata!IDS,0) + 1,FALSE)</f>
        <v>-0.88815412204812372</v>
      </c>
      <c r="W6" s="47">
        <f>VLOOKUP($A18,dXdata!DATA,MATCH(V$3,dXdata!IDS,0) + 1,FALSE)</f>
        <v>3.085646093420813</v>
      </c>
      <c r="X6" s="47">
        <f>VLOOKUP($A6,dXdata!DATA,MATCH(X$3,dXdata!IDS,0) + 1,FALSE)</f>
        <v>-0.92592592592591894</v>
      </c>
      <c r="Y6" s="47">
        <f>VLOOKUP($A18,dXdata!DATA,MATCH(X$3,dXdata!IDS,0) + 1,FALSE)</f>
        <v>-0.31152647975077885</v>
      </c>
      <c r="Z6" s="87">
        <f>VLOOKUP($A6,dXdata!DATA,MATCH(Z$3,dXdata!IDS,0) + 1,FALSE)</f>
        <v>-1.2517615850120123</v>
      </c>
      <c r="AA6" s="87">
        <f>VLOOKUP($A18,dXdata!DATA,MATCH(Z$3,dXdata!IDS,0) + 1,FALSE)</f>
        <v>-5.876427132304185E-2</v>
      </c>
      <c r="AB6" s="87">
        <f>VLOOKUP($A6,dXdata!DATA,MATCH(AB$3,dXdata!IDS,0) + 1,FALSE)</f>
        <v>49.33</v>
      </c>
      <c r="AC6" s="87">
        <f>VLOOKUP($A18,dXdata!DATA,MATCH(AB$3,dXdata!IDS,0) + 1,FALSE)</f>
        <v>62.73</v>
      </c>
      <c r="AD6" s="87" t="e">
        <f>VLOOKUP($A6,dXdata!DATA,MATCH(AD$3,dXdata!IDS,0) + 1,FALSE)</f>
        <v>#N/A</v>
      </c>
      <c r="AE6" s="87">
        <f>VLOOKUP($A18,dXdata!DATA,MATCH(AD$3,dXdata!IDS,0) + 1,FALSE)</f>
        <v>1.7306999999999999</v>
      </c>
      <c r="AF6" s="48">
        <f>VLOOKUP($A6,dXdata!DATA,MATCH(AF$3,dXdata!IDS,0) + 1,FALSE)</f>
        <v>1245.4065000000001</v>
      </c>
      <c r="AG6" s="48">
        <f>VLOOKUP($A18,dXdata!DATA,MATCH(AF$3,dXdata!IDS,0) + 1,FALSE)</f>
        <v>1265.5934166666668</v>
      </c>
      <c r="AH6" s="47">
        <f>VLOOKUP($A6,dXdata!DATA,MATCH(AH$3,dXdata!IDS,0) + 1,FALSE)</f>
        <v>3.1439706408393997</v>
      </c>
      <c r="AI6" s="47">
        <f>VLOOKUP($A18,dXdata!DATA,MATCH(AH$3,dXdata!IDS,0) + 1,FALSE)</f>
        <v>3.1270032253824409</v>
      </c>
      <c r="AJ6" s="87">
        <f>VLOOKUP($A6,dXdata!DATA,MATCH(AJ$3,dXdata!IDS,0) + 1,FALSE)</f>
        <v>2.7</v>
      </c>
      <c r="AK6" s="87">
        <f>VLOOKUP($A18,dXdata!DATA,MATCH(AJ$3,dXdata!IDS,0) + 1,FALSE)</f>
        <v>3.45</v>
      </c>
      <c r="AL6" s="87">
        <f>VLOOKUP($A6,dXdata!DATA,MATCH(AL$3,dXdata!IDS,0) + 1,FALSE)</f>
        <v>0.75</v>
      </c>
      <c r="AM6" s="87">
        <f>VLOOKUP($A18,dXdata!DATA,MATCH(AL$3,dXdata!IDS,0) + 1,FALSE)</f>
        <v>1.5</v>
      </c>
      <c r="AN6" s="47">
        <f>VLOOKUP($A6,dXdata!DATA,MATCH(AN$3,dXdata!IDS,0) + 1,FALSE)</f>
        <v>6.6966210000000004</v>
      </c>
      <c r="AO6" s="47">
        <f>VLOOKUP($A18,dXdata!DATA,MATCH(AN$3,dXdata!IDS,0) + 1,FALSE)</f>
        <v>6.8301920000000003</v>
      </c>
      <c r="AP6" s="47">
        <f>VLOOKUP($A6,dXdata!DATA,MATCH(AP$3,dXdata!IDS,0) + 1,FALSE)</f>
        <v>2.6739385073595798</v>
      </c>
      <c r="AQ6" s="47">
        <f>VLOOKUP($A18,dXdata!DATA,MATCH(AP$3,dXdata!IDS,0) + 1,FALSE)</f>
        <v>2.6733772659514621</v>
      </c>
      <c r="AR6" s="89">
        <f>VLOOKUP($A6,dXdata!DATA,MATCH(AR$3,dXdata!IDS,0) + 1,FALSE)</f>
        <v>111.692083</v>
      </c>
      <c r="AS6" s="89">
        <f>VLOOKUP($A18,dXdata!DATA,MATCH(AR$3,dXdata!IDS,0) + 1,FALSE)</f>
        <v>117.05100899999999</v>
      </c>
      <c r="AT6" s="48">
        <f>VLOOKUP($A6,dXdata!DATA,MATCH(AT$3,dXdata!IDS,0) + 1,FALSE)</f>
        <v>1145</v>
      </c>
      <c r="AU6" s="48">
        <f>VLOOKUP($A18,dXdata!DATA,MATCH(AT$3,dXdata!IDS,0) + 1,FALSE)</f>
        <v>831</v>
      </c>
      <c r="AV6" s="48">
        <f>VLOOKUP($A6,dXdata!DATA,MATCH(AV$3,dXdata!IDS,0) + 1,FALSE)</f>
        <v>504</v>
      </c>
      <c r="AW6" s="48">
        <f>VLOOKUP($A18,dXdata!DATA,MATCH(AV$3,dXdata!IDS,0) + 1,FALSE)</f>
        <v>429</v>
      </c>
      <c r="AX6" s="48">
        <f>VLOOKUP($A6,dXdata!DATA,MATCH(AX$3,dXdata!IDS,0) + 1,FALSE)</f>
        <v>1906</v>
      </c>
      <c r="AY6" s="48">
        <f>VLOOKUP($A18,dXdata!DATA,MATCH(AX$3,dXdata!IDS,0) + 1,FALSE)</f>
        <v>1369</v>
      </c>
      <c r="AZ6" s="48">
        <f>VLOOKUP($A6,dXdata!DATA,MATCH(AZ$3,dXdata!IDS,0) + 1,FALSE)</f>
        <v>490980</v>
      </c>
      <c r="BA6" s="48">
        <f>VLOOKUP($A18,dXdata!DATA,MATCH(AZ$3,dXdata!IDS,0) + 1,FALSE)</f>
        <v>495374</v>
      </c>
      <c r="BB6" s="90">
        <f>VLOOKUP($A6,dXdata!DATA,MATCH(BB$3,dXdata!IDS,0) + 1,FALSE)</f>
        <v>0.58736517719568571</v>
      </c>
      <c r="BC6" s="90">
        <f>VLOOKUP($A18,dXdata!DATA,MATCH(BB$3,dXdata!IDS,0) + 1,FALSE)</f>
        <v>0.39738751814223511</v>
      </c>
      <c r="BD6" s="47">
        <f>VLOOKUP($A6,dXdata!DATA,MATCH(BD$3,dXdata!IDS,0) + 1,FALSE)</f>
        <v>6.4467492999524092</v>
      </c>
      <c r="BE6" s="47">
        <f>VLOOKUP($A18,dXdata!DATA,MATCH(BD$3,dXdata!IDS,0) + 1,FALSE)</f>
        <v>6.7740900949047527</v>
      </c>
      <c r="BF6" s="47">
        <f>VLOOKUP($A6,dXdata!DATA,MATCH(BF$3,dXdata!IDS,0) + 1,FALSE)</f>
        <v>5.9791249999999998</v>
      </c>
      <c r="BG6" s="47">
        <f>VLOOKUP($A18,dXdata!DATA,MATCH(BF$3,dXdata!IDS,0) + 1,FALSE)</f>
        <v>6.2522339999999996</v>
      </c>
      <c r="BH6" s="48">
        <f>VLOOKUP($A6,dXdata!DATA,MATCH(BH$3,dXdata!IDS,0) + 1,FALSE)</f>
        <v>327</v>
      </c>
      <c r="BI6" s="48">
        <f>VLOOKUP($A18,dXdata!DATA,MATCH(BH$3,dXdata!IDS,0) + 1,FALSE)</f>
        <v>256</v>
      </c>
      <c r="BJ6" s="48">
        <f>VLOOKUP($A6,dXdata!DATA,MATCH(BJ$3,dXdata!IDS,0) + 1,FALSE)</f>
        <v>231</v>
      </c>
      <c r="BK6" s="48">
        <f>VLOOKUP($A18,dXdata!DATA,MATCH(BJ$3,dXdata!IDS,0) + 1,FALSE)</f>
        <v>228</v>
      </c>
      <c r="BL6" s="48">
        <f>VLOOKUP($A6,dXdata!DATA,MATCH(BL$3,dXdata!IDS,0) + 1,FALSE)</f>
        <v>10</v>
      </c>
      <c r="BM6" s="48">
        <f>VLOOKUP($A18,dXdata!DATA,MATCH(BL$3,dXdata!IDS,0) + 1,FALSE)</f>
        <v>16</v>
      </c>
      <c r="BN6" s="47">
        <f>VLOOKUP($A6,dXdata!DATA,MATCH(BN$3,dXdata!IDS,0) + 1,FALSE)</f>
        <v>377.28521883999997</v>
      </c>
      <c r="BO6" s="47">
        <f>VLOOKUP($A18,dXdata!DATA,MATCH(BN$3,dXdata!IDS,0) + 1,FALSE)</f>
        <v>440.72041249999978</v>
      </c>
    </row>
    <row r="7" spans="1:67" x14ac:dyDescent="0.25">
      <c r="A7" s="144">
        <v>42826</v>
      </c>
      <c r="B7" s="87">
        <f>VLOOKUP($A7,dXdata!DATA,MATCH(B$3,dXdata!IDS,0) + 1,FALSE)</f>
        <v>1.77121771217712</v>
      </c>
      <c r="C7" s="87">
        <f>VLOOKUP($A19,dXdata!DATA,MATCH(B$3,dXdata!IDS,0) + 1,FALSE)</f>
        <v>2.3930384336475541</v>
      </c>
      <c r="D7" s="47">
        <f>VLOOKUP($A7,dXdata!DATA,MATCH(D$3,dXdata!IDS,0) + 1,FALSE)</f>
        <v>1.6367887763055311</v>
      </c>
      <c r="E7" s="47">
        <f>VLOOKUP($A19,dXdata!DATA,MATCH(D$3,dXdata!IDS,0) + 1,FALSE)</f>
        <v>2.223926380368102</v>
      </c>
      <c r="F7" s="47">
        <f>VLOOKUP($A7,dXdata!DATA,MATCH(F$3,dXdata!IDS,0) + 1,FALSE)</f>
        <v>9.4</v>
      </c>
      <c r="G7" s="47">
        <f>VLOOKUP($A19,dXdata!DATA,MATCH(F$3,dXdata!IDS,0) + 1,FALSE)</f>
        <v>7.4</v>
      </c>
      <c r="H7" s="47">
        <f>VLOOKUP($A7,dXdata!DATA,MATCH(H$3,dXdata!IDS,0) + 1,FALSE)</f>
        <v>7</v>
      </c>
      <c r="I7" s="47">
        <f>VLOOKUP($A19,dXdata!DATA,MATCH(H$3,dXdata!IDS,0) + 1,FALSE)</f>
        <v>6.2</v>
      </c>
      <c r="J7" s="47">
        <f>VLOOKUP($A7,dXdata!DATA,MATCH(J$3,dXdata!IDS,0) + 1,FALSE)</f>
        <v>839.3</v>
      </c>
      <c r="K7" s="47"/>
      <c r="L7" s="48">
        <f>VLOOKUP($A7,dXdata!DATA,MATCH(L$3,dXdata!IDS,0) + 1,FALSE)</f>
        <v>79540</v>
      </c>
      <c r="M7" s="48">
        <f>VLOOKUP($A19,dXdata!DATA,MATCH(L$3,dXdata!IDS,0) + 1,FALSE)</f>
        <v>56720</v>
      </c>
      <c r="N7" s="47">
        <f>VLOOKUP($A7,dXdata!DATA,MATCH(N$3,dXdata!IDS,0) + 1,FALSE)</f>
        <v>8.3208497889146074</v>
      </c>
      <c r="O7" s="47">
        <f>VLOOKUP($A19,dXdata!DATA,MATCH(N$3,dXdata!IDS,0) + 1,FALSE)</f>
        <v>-28.689967312044253</v>
      </c>
      <c r="P7" s="48">
        <f>VLOOKUP($A7,dXdata!DATA,MATCH(P$3,dXdata!IDS,0) + 1,FALSE)</f>
        <v>27110</v>
      </c>
      <c r="Q7" s="48">
        <f>VLOOKUP($A19,dXdata!DATA,MATCH(P$3,dXdata!IDS,0) + 1,FALSE)</f>
        <v>19210</v>
      </c>
      <c r="R7" s="47">
        <f>VLOOKUP($A7,dXdata!DATA,MATCH(R$3,dXdata!IDS,0) + 1,FALSE)</f>
        <v>15.805211448099099</v>
      </c>
      <c r="S7" s="47">
        <f>VLOOKUP($A19,dXdata!DATA,MATCH(R$3,dXdata!IDS,0) + 1,FALSE)</f>
        <v>-29.140538546661755</v>
      </c>
      <c r="T7" s="87">
        <f>VLOOKUP($A7,dXdata!DATA,MATCH(T$3,dXdata!IDS,0) + 1,FALSE)</f>
        <v>-1.616031027795739</v>
      </c>
      <c r="U7" s="87">
        <f>VLOOKUP($A19,dXdata!DATA,MATCH(T$3,dXdata!IDS,0) + 1,FALSE)</f>
        <v>2.5952693823915851</v>
      </c>
      <c r="V7" s="47">
        <f>VLOOKUP($A7,dXdata!DATA,MATCH(V$3,dXdata!IDS,0) + 1,FALSE)</f>
        <v>0.37313536655556589</v>
      </c>
      <c r="W7" s="47">
        <f>VLOOKUP($A19,dXdata!DATA,MATCH(V$3,dXdata!IDS,0) + 1,FALSE)</f>
        <v>2.1366099613552514</v>
      </c>
      <c r="X7" s="47">
        <f>VLOOKUP($A7,dXdata!DATA,MATCH(X$3,dXdata!IDS,0) + 1,FALSE)</f>
        <v>0</v>
      </c>
      <c r="Y7" s="47">
        <f>VLOOKUP($A19,dXdata!DATA,MATCH(X$3,dXdata!IDS,0) + 1,FALSE)</f>
        <v>-1.2383900928792491</v>
      </c>
      <c r="Z7" s="87">
        <f>VLOOKUP($A7,dXdata!DATA,MATCH(Z$3,dXdata!IDS,0) + 1,FALSE)</f>
        <v>-0.18310445276737974</v>
      </c>
      <c r="AA7" s="87">
        <f>VLOOKUP($A19,dXdata!DATA,MATCH(Z$3,dXdata!IDS,0) + 1,FALSE)</f>
        <v>-1.0839656466271941</v>
      </c>
      <c r="AB7" s="87">
        <f>VLOOKUP($A7,dXdata!DATA,MATCH(AB$3,dXdata!IDS,0) + 1,FALSE)</f>
        <v>51.06</v>
      </c>
      <c r="AC7" s="87">
        <f>VLOOKUP($A19,dXdata!DATA,MATCH(AB$3,dXdata!IDS,0) + 1,FALSE)</f>
        <v>66.25</v>
      </c>
      <c r="AD7" s="87" t="e">
        <f>VLOOKUP($A7,dXdata!DATA,MATCH(AD$3,dXdata!IDS,0) + 1,FALSE)</f>
        <v>#N/A</v>
      </c>
      <c r="AE7" s="87"/>
      <c r="AF7" s="48">
        <f>VLOOKUP($A7,dXdata!DATA,MATCH(AF$3,dXdata!IDS,0) + 1,FALSE)</f>
        <v>1246.337</v>
      </c>
      <c r="AG7" s="48">
        <f>VLOOKUP($A19,dXdata!DATA,MATCH(AF$3,dXdata!IDS,0) + 1,FALSE)</f>
        <v>1267.3440000000001</v>
      </c>
      <c r="AH7" s="47">
        <f>VLOOKUP($A7,dXdata!DATA,MATCH(AH$3,dXdata!IDS,0) + 1,FALSE)</f>
        <v>3.4111075212930775</v>
      </c>
      <c r="AI7" s="47"/>
      <c r="AJ7" s="87">
        <f>VLOOKUP($A7,dXdata!DATA,MATCH(AJ$3,dXdata!IDS,0) + 1,FALSE)</f>
        <v>2.7</v>
      </c>
      <c r="AK7" s="87"/>
      <c r="AL7" s="87">
        <f>VLOOKUP($A7,dXdata!DATA,MATCH(AL$3,dXdata!IDS,0) + 1,FALSE)</f>
        <v>0.75</v>
      </c>
      <c r="AM7" s="87"/>
      <c r="AN7" s="47">
        <f>VLOOKUP($A7,dXdata!DATA,MATCH(AN$3,dXdata!IDS,0) + 1,FALSE)</f>
        <v>6.7319459999999998</v>
      </c>
      <c r="AO7" s="47"/>
      <c r="AP7" s="47">
        <f>VLOOKUP($A7,dXdata!DATA,MATCH(AP$3,dXdata!IDS,0) + 1,FALSE)</f>
        <v>2.732619088568812</v>
      </c>
      <c r="AQ7" s="47"/>
      <c r="AR7" s="89">
        <f>VLOOKUP($A7,dXdata!DATA,MATCH(AR$3,dXdata!IDS,0) + 1,FALSE)</f>
        <v>109.403066</v>
      </c>
      <c r="AS7" s="89" t="e">
        <f>VLOOKUP($A19,dXdata!DATA,MATCH(AR$3,dXdata!IDS,0) + 1,FALSE)</f>
        <v>#N/A</v>
      </c>
      <c r="AT7" s="48">
        <f>VLOOKUP($A7,dXdata!DATA,MATCH(AT$3,dXdata!IDS,0) + 1,FALSE)</f>
        <v>1099</v>
      </c>
      <c r="AU7" s="48"/>
      <c r="AV7" s="48">
        <f>VLOOKUP($A7,dXdata!DATA,MATCH(AV$3,dXdata!IDS,0) + 1,FALSE)</f>
        <v>407</v>
      </c>
      <c r="AW7" s="48"/>
      <c r="AX7" s="48">
        <f>VLOOKUP($A7,dXdata!DATA,MATCH(AX$3,dXdata!IDS,0) + 1,FALSE)</f>
        <v>1971</v>
      </c>
      <c r="AY7" s="48"/>
      <c r="AZ7" s="48">
        <f>VLOOKUP($A7,dXdata!DATA,MATCH(AZ$3,dXdata!IDS,0) + 1,FALSE)</f>
        <v>495555</v>
      </c>
      <c r="BA7" s="48"/>
      <c r="BB7" s="90">
        <f>VLOOKUP($A7,dXdata!DATA,MATCH(BB$3,dXdata!IDS,0) + 1,FALSE)</f>
        <v>0.59799757281553401</v>
      </c>
      <c r="BC7" s="90"/>
      <c r="BD7" s="47">
        <f>VLOOKUP($A7,dXdata!DATA,MATCH(BD$3,dXdata!IDS,0) + 1,FALSE)</f>
        <v>6.4426544875740452</v>
      </c>
      <c r="BE7" s="47"/>
      <c r="BF7" s="47">
        <f>VLOOKUP($A7,dXdata!DATA,MATCH(BF$3,dXdata!IDS,0) + 1,FALSE)</f>
        <v>6.0370160000000004</v>
      </c>
      <c r="BG7" s="47"/>
      <c r="BH7" s="48">
        <f>VLOOKUP($A7,dXdata!DATA,MATCH(BH$3,dXdata!IDS,0) + 1,FALSE)</f>
        <v>229</v>
      </c>
      <c r="BI7" s="48"/>
      <c r="BJ7" s="48">
        <f>VLOOKUP($A7,dXdata!DATA,MATCH(BJ$3,dXdata!IDS,0) + 1,FALSE)</f>
        <v>154</v>
      </c>
      <c r="BK7" s="48"/>
      <c r="BL7" s="48">
        <f>VLOOKUP($A7,dXdata!DATA,MATCH(BL$3,dXdata!IDS,0) + 1,FALSE)</f>
        <v>14</v>
      </c>
      <c r="BM7" s="48"/>
      <c r="BN7" s="47">
        <f>VLOOKUP($A7,dXdata!DATA,MATCH(BN$3,dXdata!IDS,0) + 1,FALSE)</f>
        <v>262.26815905999996</v>
      </c>
    </row>
    <row r="8" spans="1:67" x14ac:dyDescent="0.25">
      <c r="A8" s="144">
        <v>42856</v>
      </c>
      <c r="B8" s="87">
        <f>VLOOKUP($A8,dXdata!DATA,MATCH(B$3,dXdata!IDS,0) + 1,FALSE)</f>
        <v>1.3980868285504044</v>
      </c>
      <c r="C8" s="87">
        <f>VLOOKUP($A20,dXdata!DATA,MATCH(B$3,dXdata!IDS,0) + 1,FALSE)</f>
        <v>2.6124818577648812</v>
      </c>
      <c r="D8" s="47">
        <f>VLOOKUP($A8,dXdata!DATA,MATCH(D$3,dXdata!IDS,0) + 1,FALSE)</f>
        <v>1.3198757763975166</v>
      </c>
      <c r="E8" s="47">
        <f>VLOOKUP($A20,dXdata!DATA,MATCH(D$3,dXdata!IDS,0) + 1,FALSE)</f>
        <v>2.2222222222222365</v>
      </c>
      <c r="F8" s="47">
        <f>VLOOKUP($A8,dXdata!DATA,MATCH(F$3,dXdata!IDS,0) + 1,FALSE)</f>
        <v>9.6</v>
      </c>
      <c r="G8" s="47">
        <f>VLOOKUP($A20,dXdata!DATA,MATCH(F$3,dXdata!IDS,0) + 1,FALSE)</f>
        <v>7</v>
      </c>
      <c r="H8" s="47">
        <f>VLOOKUP($A8,dXdata!DATA,MATCH(H$3,dXdata!IDS,0) + 1,FALSE)</f>
        <v>6.9</v>
      </c>
      <c r="I8" s="47">
        <f>VLOOKUP($A20,dXdata!DATA,MATCH(H$3,dXdata!IDS,0) + 1,FALSE)</f>
        <v>6.1</v>
      </c>
      <c r="J8" s="47">
        <f>VLOOKUP($A8,dXdata!DATA,MATCH(J$3,dXdata!IDS,0) + 1,FALSE)</f>
        <v>846.7</v>
      </c>
      <c r="K8" s="47"/>
      <c r="L8" s="48">
        <f>VLOOKUP($A8,dXdata!DATA,MATCH(L$3,dXdata!IDS,0) + 1,FALSE)</f>
        <v>73040</v>
      </c>
      <c r="M8" s="48">
        <f>VLOOKUP($A20,dXdata!DATA,MATCH(L$3,dXdata!IDS,0) + 1,FALSE)</f>
        <v>54180</v>
      </c>
      <c r="N8" s="47">
        <f>VLOOKUP($A8,dXdata!DATA,MATCH(N$3,dXdata!IDS,0) + 1,FALSE)</f>
        <v>-9.7714638665843072</v>
      </c>
      <c r="O8" s="47">
        <f>VLOOKUP($A20,dXdata!DATA,MATCH(N$3,dXdata!IDS,0) + 1,FALSE)</f>
        <v>-25.82146768893757</v>
      </c>
      <c r="P8" s="48">
        <f>VLOOKUP($A8,dXdata!DATA,MATCH(P$3,dXdata!IDS,0) + 1,FALSE)</f>
        <v>25820</v>
      </c>
      <c r="Q8" s="48">
        <f>VLOOKUP($A20,dXdata!DATA,MATCH(P$3,dXdata!IDS,0) + 1,FALSE)</f>
        <v>18410</v>
      </c>
      <c r="R8" s="47">
        <f>VLOOKUP($A8,dXdata!DATA,MATCH(R$3,dXdata!IDS,0) + 1,FALSE)</f>
        <v>0.66276803118907601</v>
      </c>
      <c r="S8" s="47">
        <f>VLOOKUP($A20,dXdata!DATA,MATCH(R$3,dXdata!IDS,0) + 1,FALSE)</f>
        <v>-28.698683191324559</v>
      </c>
      <c r="T8" s="87">
        <f>VLOOKUP($A8,dXdata!DATA,MATCH(T$3,dXdata!IDS,0) + 1,FALSE)</f>
        <v>-0.52579691094314374</v>
      </c>
      <c r="U8" s="87">
        <f>VLOOKUP($A20,dXdata!DATA,MATCH(T$3,dXdata!IDS,0) + 1,FALSE)</f>
        <v>3.2375289065081025</v>
      </c>
      <c r="V8" s="47">
        <f>VLOOKUP($A8,dXdata!DATA,MATCH(V$3,dXdata!IDS,0) + 1,FALSE)</f>
        <v>0.56565200486637934</v>
      </c>
      <c r="W8" s="47">
        <f>VLOOKUP($A20,dXdata!DATA,MATCH(V$3,dXdata!IDS,0) + 1,FALSE)</f>
        <v>1.0660123219675244</v>
      </c>
      <c r="X8" s="47">
        <f>VLOOKUP($A8,dXdata!DATA,MATCH(X$3,dXdata!IDS,0) + 1,FALSE)</f>
        <v>-0.92879256965943124</v>
      </c>
      <c r="Y8" s="47">
        <f>VLOOKUP($A20,dXdata!DATA,MATCH(X$3,dXdata!IDS,0) + 1,FALSE)</f>
        <v>0.31250000000000444</v>
      </c>
      <c r="Z8" s="87">
        <f>VLOOKUP($A8,dXdata!DATA,MATCH(Z$3,dXdata!IDS,0) + 1,FALSE)</f>
        <v>-1.2717147369295967</v>
      </c>
      <c r="AA8" s="87">
        <f>VLOOKUP($A20,dXdata!DATA,MATCH(Z$3,dXdata!IDS,0) + 1,FALSE)</f>
        <v>0.5388112476848006</v>
      </c>
      <c r="AB8" s="87">
        <f>VLOOKUP($A8,dXdata!DATA,MATCH(AB$3,dXdata!IDS,0) + 1,FALSE)</f>
        <v>48.48</v>
      </c>
      <c r="AC8" s="87">
        <f>VLOOKUP($A20,dXdata!DATA,MATCH(AB$3,dXdata!IDS,0) + 1,FALSE)</f>
        <v>69.98</v>
      </c>
      <c r="AD8" s="87" t="e">
        <f>VLOOKUP($A8,dXdata!DATA,MATCH(AD$3,dXdata!IDS,0) + 1,FALSE)</f>
        <v>#N/A</v>
      </c>
      <c r="AE8" s="87"/>
      <c r="AF8" s="48">
        <f>VLOOKUP($A8,dXdata!DATA,MATCH(AF$3,dXdata!IDS,0) + 1,FALSE)</f>
        <v>1248.0875833333332</v>
      </c>
      <c r="AG8" s="48">
        <f>VLOOKUP($A20,dXdata!DATA,MATCH(AF$3,dXdata!IDS,0) + 1,FALSE)</f>
        <v>1268.8745833333332</v>
      </c>
      <c r="AH8" s="47">
        <f>VLOOKUP($A8,dXdata!DATA,MATCH(AH$3,dXdata!IDS,0) + 1,FALSE)</f>
        <v>4.2269888126508892</v>
      </c>
      <c r="AI8" s="47"/>
      <c r="AJ8" s="87">
        <f>VLOOKUP($A8,dXdata!DATA,MATCH(AJ$3,dXdata!IDS,0) + 1,FALSE)</f>
        <v>2.7</v>
      </c>
      <c r="AK8" s="87"/>
      <c r="AL8" s="87">
        <f>VLOOKUP($A8,dXdata!DATA,MATCH(AL$3,dXdata!IDS,0) + 1,FALSE)</f>
        <v>0.75</v>
      </c>
      <c r="AM8" s="87"/>
      <c r="AN8" s="47">
        <f>VLOOKUP($A8,dXdata!DATA,MATCH(AN$3,dXdata!IDS,0) + 1,FALSE)</f>
        <v>6.794861</v>
      </c>
      <c r="AO8" s="47"/>
      <c r="AP8" s="47">
        <f>VLOOKUP($A8,dXdata!DATA,MATCH(AP$3,dXdata!IDS,0) + 1,FALSE)</f>
        <v>2.7546618513065968</v>
      </c>
      <c r="AQ8" s="47"/>
      <c r="AR8" s="89">
        <f>VLOOKUP($A8,dXdata!DATA,MATCH(AR$3,dXdata!IDS,0) + 1,FALSE)</f>
        <v>111.52138100000001</v>
      </c>
      <c r="AS8" s="89" t="e">
        <f>VLOOKUP($A20,dXdata!DATA,MATCH(AR$3,dXdata!IDS,0) + 1,FALSE)</f>
        <v>#N/A</v>
      </c>
      <c r="AT8" s="48">
        <f>VLOOKUP($A8,dXdata!DATA,MATCH(AT$3,dXdata!IDS,0) + 1,FALSE)</f>
        <v>957</v>
      </c>
      <c r="AU8" s="48"/>
      <c r="AV8" s="48">
        <f>VLOOKUP($A8,dXdata!DATA,MATCH(AV$3,dXdata!IDS,0) + 1,FALSE)</f>
        <v>460</v>
      </c>
      <c r="AW8" s="48"/>
      <c r="AX8" s="48">
        <f>VLOOKUP($A8,dXdata!DATA,MATCH(AX$3,dXdata!IDS,0) + 1,FALSE)</f>
        <v>2119</v>
      </c>
      <c r="AY8" s="48"/>
      <c r="AZ8" s="48">
        <f>VLOOKUP($A8,dXdata!DATA,MATCH(AZ$3,dXdata!IDS,0) + 1,FALSE)</f>
        <v>504316</v>
      </c>
      <c r="BA8" s="48"/>
      <c r="BB8" s="90">
        <f>VLOOKUP($A8,dXdata!DATA,MATCH(BB$3,dXdata!IDS,0) + 1,FALSE)</f>
        <v>0.54811174340403512</v>
      </c>
      <c r="BC8" s="90"/>
      <c r="BD8" s="47">
        <f>VLOOKUP($A8,dXdata!DATA,MATCH(BD$3,dXdata!IDS,0) + 1,FALSE)</f>
        <v>6.7520509630280019</v>
      </c>
      <c r="BE8" s="47"/>
      <c r="BF8" s="47">
        <f>VLOOKUP($A8,dXdata!DATA,MATCH(BF$3,dXdata!IDS,0) + 1,FALSE)</f>
        <v>6.1977659999999997</v>
      </c>
      <c r="BG8" s="47"/>
      <c r="BH8" s="48">
        <f>VLOOKUP($A8,dXdata!DATA,MATCH(BH$3,dXdata!IDS,0) + 1,FALSE)</f>
        <v>253</v>
      </c>
      <c r="BI8" s="48"/>
      <c r="BJ8" s="48">
        <f>VLOOKUP($A8,dXdata!DATA,MATCH(BJ$3,dXdata!IDS,0) + 1,FALSE)</f>
        <v>217</v>
      </c>
      <c r="BK8" s="48"/>
      <c r="BL8" s="48">
        <f>VLOOKUP($A8,dXdata!DATA,MATCH(BL$3,dXdata!IDS,0) + 1,FALSE)</f>
        <v>15</v>
      </c>
      <c r="BM8" s="48"/>
      <c r="BN8" s="47">
        <f>VLOOKUP($A8,dXdata!DATA,MATCH(BN$3,dXdata!IDS,0) + 1,FALSE)</f>
        <v>377.82733134999995</v>
      </c>
    </row>
    <row r="9" spans="1:67" x14ac:dyDescent="0.25">
      <c r="A9" s="144">
        <v>42887</v>
      </c>
      <c r="B9" s="87">
        <f>VLOOKUP($A9,dXdata!DATA,MATCH(B$3,dXdata!IDS,0) + 1,FALSE)</f>
        <v>0.65885797950220315</v>
      </c>
      <c r="C9" s="87">
        <f>VLOOKUP($A21,dXdata!DATA,MATCH(B$3,dXdata!IDS,0) + 1,FALSE)</f>
        <v>2.6181818181818084</v>
      </c>
      <c r="D9" s="47">
        <f>VLOOKUP($A9,dXdata!DATA,MATCH(D$3,dXdata!IDS,0) + 1,FALSE)</f>
        <v>1.0069713400464808</v>
      </c>
      <c r="E9" s="47">
        <f>VLOOKUP($A21,dXdata!DATA,MATCH(D$3,dXdata!IDS,0) + 1,FALSE)</f>
        <v>2.4539877300613355</v>
      </c>
      <c r="F9" s="47">
        <f>VLOOKUP($A9,dXdata!DATA,MATCH(F$3,dXdata!IDS,0) + 1,FALSE)</f>
        <v>8.9</v>
      </c>
      <c r="G9" s="47">
        <f>VLOOKUP($A21,dXdata!DATA,MATCH(F$3,dXdata!IDS,0) + 1,FALSE)</f>
        <v>7</v>
      </c>
      <c r="H9" s="47">
        <f>VLOOKUP($A9,dXdata!DATA,MATCH(H$3,dXdata!IDS,0) + 1,FALSE)</f>
        <v>6.5</v>
      </c>
      <c r="I9" s="47">
        <f>VLOOKUP($A21,dXdata!DATA,MATCH(H$3,dXdata!IDS,0) + 1,FALSE)</f>
        <v>5.9</v>
      </c>
      <c r="J9" s="47">
        <f>VLOOKUP($A9,dXdata!DATA,MATCH(J$3,dXdata!IDS,0) + 1,FALSE)</f>
        <v>855.7</v>
      </c>
      <c r="K9" s="47"/>
      <c r="L9" s="48">
        <f>VLOOKUP($A9,dXdata!DATA,MATCH(L$3,dXdata!IDS,0) + 1,FALSE)</f>
        <v>71520</v>
      </c>
      <c r="M9" s="48">
        <f>VLOOKUP($A21,dXdata!DATA,MATCH(L$3,dXdata!IDS,0) + 1,FALSE)</f>
        <v>55620</v>
      </c>
      <c r="N9" s="47">
        <f>VLOOKUP($A9,dXdata!DATA,MATCH(N$3,dXdata!IDS,0) + 1,FALSE)</f>
        <v>-12.759209563308127</v>
      </c>
      <c r="O9" s="47">
        <f>VLOOKUP($A21,dXdata!DATA,MATCH(N$3,dXdata!IDS,0) + 1,FALSE)</f>
        <v>-22.231543624161077</v>
      </c>
      <c r="P9" s="48">
        <f>VLOOKUP($A9,dXdata!DATA,MATCH(P$3,dXdata!IDS,0) + 1,FALSE)</f>
        <v>24600</v>
      </c>
      <c r="Q9" s="48">
        <f>VLOOKUP($A21,dXdata!DATA,MATCH(P$3,dXdata!IDS,0) + 1,FALSE)</f>
        <v>17540</v>
      </c>
      <c r="R9" s="47">
        <f>VLOOKUP($A9,dXdata!DATA,MATCH(R$3,dXdata!IDS,0) + 1,FALSE)</f>
        <v>-5.6748466257668717</v>
      </c>
      <c r="S9" s="47">
        <f>VLOOKUP($A21,dXdata!DATA,MATCH(R$3,dXdata!IDS,0) + 1,FALSE)</f>
        <v>-28.699186991869919</v>
      </c>
      <c r="T9" s="87">
        <f>VLOOKUP($A9,dXdata!DATA,MATCH(T$3,dXdata!IDS,0) + 1,FALSE)</f>
        <v>-0.16556291390729116</v>
      </c>
      <c r="U9" s="87">
        <f>VLOOKUP($A21,dXdata!DATA,MATCH(T$3,dXdata!IDS,0) + 1,FALSE)</f>
        <v>2.8192371475953548</v>
      </c>
      <c r="V9" s="47">
        <f>VLOOKUP($A9,dXdata!DATA,MATCH(V$3,dXdata!IDS,0) + 1,FALSE)</f>
        <v>0.96207085414652393</v>
      </c>
      <c r="W9" s="47">
        <f>VLOOKUP($A21,dXdata!DATA,MATCH(V$3,dXdata!IDS,0) + 1,FALSE)</f>
        <v>1.1659967620489375</v>
      </c>
      <c r="X9" s="47">
        <f>VLOOKUP($A9,dXdata!DATA,MATCH(X$3,dXdata!IDS,0) + 1,FALSE)</f>
        <v>-1.2499999999999956</v>
      </c>
      <c r="Y9" s="47">
        <f>VLOOKUP($A21,dXdata!DATA,MATCH(X$3,dXdata!IDS,0) + 1,FALSE)</f>
        <v>1.2658227848101111</v>
      </c>
      <c r="Z9" s="87">
        <f>VLOOKUP($A9,dXdata!DATA,MATCH(Z$3,dXdata!IDS,0) + 1,FALSE)</f>
        <v>-1.7365771812080544</v>
      </c>
      <c r="AA9" s="87">
        <f>VLOOKUP($A21,dXdata!DATA,MATCH(Z$3,dXdata!IDS,0) + 1,FALSE)</f>
        <v>1.9124050200631793</v>
      </c>
      <c r="AB9" s="87">
        <f>VLOOKUP($A9,dXdata!DATA,MATCH(AB$3,dXdata!IDS,0) + 1,FALSE)</f>
        <v>45.18</v>
      </c>
      <c r="AC9" s="87">
        <f>VLOOKUP($A21,dXdata!DATA,MATCH(AB$3,dXdata!IDS,0) + 1,FALSE)</f>
        <v>67.87</v>
      </c>
      <c r="AD9" s="87" t="e">
        <f>VLOOKUP($A9,dXdata!DATA,MATCH(AD$3,dXdata!IDS,0) + 1,FALSE)</f>
        <v>#N/A</v>
      </c>
      <c r="AE9" s="87"/>
      <c r="AF9" s="48">
        <f>VLOOKUP($A9,dXdata!DATA,MATCH(AF$3,dXdata!IDS,0) + 1,FALSE)</f>
        <v>1249.8381666666667</v>
      </c>
      <c r="AG9" s="48">
        <f>VLOOKUP($A21,dXdata!DATA,MATCH(AF$3,dXdata!IDS,0) + 1,FALSE)</f>
        <v>1270.4051666666667</v>
      </c>
      <c r="AH9" s="47">
        <f>VLOOKUP($A9,dXdata!DATA,MATCH(AH$3,dXdata!IDS,0) + 1,FALSE)</f>
        <v>3.9775265687402639</v>
      </c>
      <c r="AI9" s="47"/>
      <c r="AJ9" s="87">
        <f>VLOOKUP($A9,dXdata!DATA,MATCH(AJ$3,dXdata!IDS,0) + 1,FALSE)</f>
        <v>2.7</v>
      </c>
      <c r="AK9" s="87"/>
      <c r="AL9" s="87">
        <f>VLOOKUP($A9,dXdata!DATA,MATCH(AL$3,dXdata!IDS,0) + 1,FALSE)</f>
        <v>0.75</v>
      </c>
      <c r="AM9" s="87"/>
      <c r="AN9" s="47">
        <f>VLOOKUP($A9,dXdata!DATA,MATCH(AN$3,dXdata!IDS,0) + 1,FALSE)</f>
        <v>6.8457819999999998</v>
      </c>
      <c r="AO9" s="47"/>
      <c r="AP9" s="47">
        <f>VLOOKUP($A9,dXdata!DATA,MATCH(AP$3,dXdata!IDS,0) + 1,FALSE)</f>
        <v>2.7605146304184909</v>
      </c>
      <c r="AQ9" s="47"/>
      <c r="AR9" s="89">
        <f>VLOOKUP($A9,dXdata!DATA,MATCH(AR$3,dXdata!IDS,0) + 1,FALSE)</f>
        <v>111.516792</v>
      </c>
      <c r="AS9" s="89" t="e">
        <f>VLOOKUP($A21,dXdata!DATA,MATCH(AR$3,dXdata!IDS,0) + 1,FALSE)</f>
        <v>#N/A</v>
      </c>
      <c r="AT9" s="48">
        <f>VLOOKUP($A9,dXdata!DATA,MATCH(AT$3,dXdata!IDS,0) + 1,FALSE)</f>
        <v>1390</v>
      </c>
      <c r="AU9" s="48"/>
      <c r="AV9" s="48">
        <f>VLOOKUP($A9,dXdata!DATA,MATCH(AV$3,dXdata!IDS,0) + 1,FALSE)</f>
        <v>435</v>
      </c>
      <c r="AW9" s="48"/>
      <c r="AX9" s="48">
        <f>VLOOKUP($A9,dXdata!DATA,MATCH(AX$3,dXdata!IDS,0) + 1,FALSE)</f>
        <v>2140</v>
      </c>
      <c r="AY9" s="48"/>
      <c r="AZ9" s="48">
        <f>VLOOKUP($A9,dXdata!DATA,MATCH(AZ$3,dXdata!IDS,0) + 1,FALSE)</f>
        <v>500889</v>
      </c>
      <c r="BA9" s="48"/>
      <c r="BB9" s="90">
        <f>VLOOKUP($A9,dXdata!DATA,MATCH(BB$3,dXdata!IDS,0) + 1,FALSE)</f>
        <v>0.56990679094540608</v>
      </c>
      <c r="BC9" s="90"/>
      <c r="BD9" s="47">
        <f>VLOOKUP($A9,dXdata!DATA,MATCH(BD$3,dXdata!IDS,0) + 1,FALSE)</f>
        <v>6.5671840084251869</v>
      </c>
      <c r="BE9" s="47"/>
      <c r="BF9" s="47">
        <f>VLOOKUP($A9,dXdata!DATA,MATCH(BF$3,dXdata!IDS,0) + 1,FALSE)</f>
        <v>5.9678290000000001</v>
      </c>
      <c r="BG9" s="47"/>
      <c r="BH9" s="48">
        <f>VLOOKUP($A9,dXdata!DATA,MATCH(BH$3,dXdata!IDS,0) + 1,FALSE)</f>
        <v>292</v>
      </c>
      <c r="BI9" s="48"/>
      <c r="BJ9" s="48">
        <f>VLOOKUP($A9,dXdata!DATA,MATCH(BJ$3,dXdata!IDS,0) + 1,FALSE)</f>
        <v>208</v>
      </c>
      <c r="BK9" s="48"/>
      <c r="BL9" s="48">
        <f>VLOOKUP($A9,dXdata!DATA,MATCH(BL$3,dXdata!IDS,0) + 1,FALSE)</f>
        <v>12</v>
      </c>
      <c r="BM9" s="48"/>
      <c r="BN9" s="47">
        <f>VLOOKUP($A9,dXdata!DATA,MATCH(BN$3,dXdata!IDS,0) + 1,FALSE)</f>
        <v>328.10005632999997</v>
      </c>
    </row>
    <row r="10" spans="1:67" x14ac:dyDescent="0.25">
      <c r="A10" s="144">
        <v>42917</v>
      </c>
      <c r="B10" s="87">
        <f>VLOOKUP($A10,dXdata!DATA,MATCH(B$3,dXdata!IDS,0) + 1,FALSE)</f>
        <v>1.3245033112582627</v>
      </c>
      <c r="C10" s="87">
        <f>VLOOKUP($A22,dXdata!DATA,MATCH(B$3,dXdata!IDS,0) + 1,FALSE)</f>
        <v>3.3405954974582652</v>
      </c>
      <c r="D10" s="47">
        <f>VLOOKUP($A10,dXdata!DATA,MATCH(D$3,dXdata!IDS,0) + 1,FALSE)</f>
        <v>1.1636927851047307</v>
      </c>
      <c r="E10" s="47">
        <f>VLOOKUP($A22,dXdata!DATA,MATCH(D$3,dXdata!IDS,0) + 1,FALSE)</f>
        <v>2.9907975460122804</v>
      </c>
      <c r="F10" s="47">
        <f>VLOOKUP($A10,dXdata!DATA,MATCH(F$3,dXdata!IDS,0) + 1,FALSE)</f>
        <v>8.8000000000000007</v>
      </c>
      <c r="G10" s="47">
        <f>VLOOKUP($A22,dXdata!DATA,MATCH(F$3,dXdata!IDS,0) + 1,FALSE)</f>
        <v>7.5</v>
      </c>
      <c r="H10" s="47">
        <f>VLOOKUP($A10,dXdata!DATA,MATCH(H$3,dXdata!IDS,0) + 1,FALSE)</f>
        <v>6.4</v>
      </c>
      <c r="I10" s="47">
        <f>VLOOKUP($A22,dXdata!DATA,MATCH(H$3,dXdata!IDS,0) + 1,FALSE)</f>
        <v>5.9</v>
      </c>
      <c r="J10" s="47">
        <f>VLOOKUP($A10,dXdata!DATA,MATCH(J$3,dXdata!IDS,0) + 1,FALSE)</f>
        <v>862.2</v>
      </c>
      <c r="K10" s="47"/>
      <c r="L10" s="48">
        <f>VLOOKUP($A10,dXdata!DATA,MATCH(L$3,dXdata!IDS,0) + 1,FALSE)</f>
        <v>64450</v>
      </c>
      <c r="M10" s="48">
        <f>VLOOKUP($A22,dXdata!DATA,MATCH(L$3,dXdata!IDS,0) + 1,FALSE)</f>
        <v>53580</v>
      </c>
      <c r="N10" s="47">
        <f>VLOOKUP($A10,dXdata!DATA,MATCH(N$3,dXdata!IDS,0) + 1,FALSE)</f>
        <v>-32.021938614070244</v>
      </c>
      <c r="O10" s="47">
        <f>VLOOKUP($A22,dXdata!DATA,MATCH(N$3,dXdata!IDS,0) + 1,FALSE)</f>
        <v>-16.865787432117919</v>
      </c>
      <c r="P10" s="48">
        <f>VLOOKUP($A10,dXdata!DATA,MATCH(P$3,dXdata!IDS,0) + 1,FALSE)</f>
        <v>22440</v>
      </c>
      <c r="Q10" s="48">
        <f>VLOOKUP($A22,dXdata!DATA,MATCH(P$3,dXdata!IDS,0) + 1,FALSE)</f>
        <v>16810</v>
      </c>
      <c r="R10" s="47">
        <f>VLOOKUP($A10,dXdata!DATA,MATCH(R$3,dXdata!IDS,0) + 1,FALSE)</f>
        <v>-28.237927726255197</v>
      </c>
      <c r="S10" s="47">
        <f>VLOOKUP($A22,dXdata!DATA,MATCH(R$3,dXdata!IDS,0) + 1,FALSE)</f>
        <v>-25.089126559714792</v>
      </c>
      <c r="T10" s="87">
        <f>VLOOKUP($A10,dXdata!DATA,MATCH(T$3,dXdata!IDS,0) + 1,FALSE)</f>
        <v>0.99042588312974189</v>
      </c>
      <c r="U10" s="87">
        <f>VLOOKUP($A22,dXdata!DATA,MATCH(T$3,dXdata!IDS,0) + 1,FALSE)</f>
        <v>1.0460934946060707</v>
      </c>
      <c r="V10" s="47">
        <f>VLOOKUP($A10,dXdata!DATA,MATCH(V$3,dXdata!IDS,0) + 1,FALSE)</f>
        <v>-0.69040168385939849</v>
      </c>
      <c r="W10" s="47">
        <f>VLOOKUP($A22,dXdata!DATA,MATCH(V$3,dXdata!IDS,0) + 1,FALSE)</f>
        <v>2.1381272697430509</v>
      </c>
      <c r="X10" s="47">
        <f>VLOOKUP($A10,dXdata!DATA,MATCH(X$3,dXdata!IDS,0) + 1,FALSE)</f>
        <v>0</v>
      </c>
      <c r="Y10" s="47">
        <f>VLOOKUP($A22,dXdata!DATA,MATCH(X$3,dXdata!IDS,0) + 1,FALSE)</f>
        <v>0.94339622641510523</v>
      </c>
      <c r="Z10" s="87">
        <f>VLOOKUP($A10,dXdata!DATA,MATCH(Z$3,dXdata!IDS,0) + 1,FALSE)</f>
        <v>-1.0177474976869494</v>
      </c>
      <c r="AA10" s="87">
        <f>VLOOKUP($A22,dXdata!DATA,MATCH(Z$3,dXdata!IDS,0) + 1,FALSE)</f>
        <v>1.9289598912304529</v>
      </c>
      <c r="AB10" s="87">
        <f>VLOOKUP($A10,dXdata!DATA,MATCH(AB$3,dXdata!IDS,0) + 1,FALSE)</f>
        <v>46.63</v>
      </c>
      <c r="AC10" s="87">
        <f>VLOOKUP($A22,dXdata!DATA,MATCH(AB$3,dXdata!IDS,0) + 1,FALSE)</f>
        <v>70.98</v>
      </c>
      <c r="AD10" s="87" t="e">
        <f>VLOOKUP($A10,dXdata!DATA,MATCH(AD$3,dXdata!IDS,0) + 1,FALSE)</f>
        <v>#N/A</v>
      </c>
      <c r="AE10" s="87"/>
      <c r="AF10" s="48">
        <f>VLOOKUP($A10,dXdata!DATA,MATCH(AF$3,dXdata!IDS,0) + 1,FALSE)</f>
        <v>1251.5887499999999</v>
      </c>
      <c r="AG10" s="48">
        <f>VLOOKUP($A22,dXdata!DATA,MATCH(AF$3,dXdata!IDS,0) + 1,FALSE)</f>
        <v>1271.9357500000001</v>
      </c>
      <c r="AH10" s="47">
        <f>VLOOKUP($A10,dXdata!DATA,MATCH(AH$3,dXdata!IDS,0) + 1,FALSE)</f>
        <v>3.3196558597889059</v>
      </c>
      <c r="AI10" s="47"/>
      <c r="AJ10" s="87">
        <f>VLOOKUP($A10,dXdata!DATA,MATCH(AJ$3,dXdata!IDS,0) + 1,FALSE)</f>
        <v>2.95</v>
      </c>
      <c r="AK10" s="87"/>
      <c r="AL10" s="87">
        <f>VLOOKUP($A10,dXdata!DATA,MATCH(AL$3,dXdata!IDS,0) + 1,FALSE)</f>
        <v>1</v>
      </c>
      <c r="AM10" s="87"/>
      <c r="AN10" s="47">
        <f>VLOOKUP($A10,dXdata!DATA,MATCH(AN$3,dXdata!IDS,0) + 1,FALSE)</f>
        <v>6.7957280000000004</v>
      </c>
      <c r="AO10" s="47"/>
      <c r="AP10" s="47">
        <f>VLOOKUP($A10,dXdata!DATA,MATCH(AP$3,dXdata!IDS,0) + 1,FALSE)</f>
        <v>2.7250549277897371</v>
      </c>
      <c r="AQ10" s="47"/>
      <c r="AR10" s="89">
        <f>VLOOKUP($A10,dXdata!DATA,MATCH(AR$3,dXdata!IDS,0) + 1,FALSE)</f>
        <v>113.571958</v>
      </c>
      <c r="AS10" s="89" t="e">
        <f>VLOOKUP($A22,dXdata!DATA,MATCH(AR$3,dXdata!IDS,0) + 1,FALSE)</f>
        <v>#N/A</v>
      </c>
      <c r="AT10" s="48">
        <f>VLOOKUP($A10,dXdata!DATA,MATCH(AT$3,dXdata!IDS,0) + 1,FALSE)</f>
        <v>1146</v>
      </c>
      <c r="AU10" s="48"/>
      <c r="AV10" s="48">
        <f>VLOOKUP($A10,dXdata!DATA,MATCH(AV$3,dXdata!IDS,0) + 1,FALSE)</f>
        <v>328</v>
      </c>
      <c r="AW10" s="48"/>
      <c r="AX10" s="48">
        <f>VLOOKUP($A10,dXdata!DATA,MATCH(AX$3,dXdata!IDS,0) + 1,FALSE)</f>
        <v>1637</v>
      </c>
      <c r="AY10" s="48"/>
      <c r="AZ10" s="48">
        <f>VLOOKUP($A10,dXdata!DATA,MATCH(AZ$3,dXdata!IDS,0) + 1,FALSE)</f>
        <v>478307</v>
      </c>
      <c r="BA10" s="48"/>
      <c r="BB10" s="90">
        <f>VLOOKUP($A10,dXdata!DATA,MATCH(BB$3,dXdata!IDS,0) + 1,FALSE)</f>
        <v>0.54914458235491448</v>
      </c>
      <c r="BC10" s="90"/>
      <c r="BD10" s="47">
        <f>VLOOKUP($A10,dXdata!DATA,MATCH(BD$3,dXdata!IDS,0) + 1,FALSE)</f>
        <v>6.7143076505094363</v>
      </c>
      <c r="BE10" s="47"/>
      <c r="BF10" s="47">
        <f>VLOOKUP($A10,dXdata!DATA,MATCH(BF$3,dXdata!IDS,0) + 1,FALSE)</f>
        <v>5.8342890000000001</v>
      </c>
      <c r="BG10" s="47"/>
      <c r="BH10" s="48">
        <f>VLOOKUP($A10,dXdata!DATA,MATCH(BH$3,dXdata!IDS,0) + 1,FALSE)</f>
        <v>246</v>
      </c>
      <c r="BI10" s="48"/>
      <c r="BJ10" s="48">
        <f>VLOOKUP($A10,dXdata!DATA,MATCH(BJ$3,dXdata!IDS,0) + 1,FALSE)</f>
        <v>158</v>
      </c>
      <c r="BK10" s="48"/>
      <c r="BL10" s="48">
        <f>VLOOKUP($A10,dXdata!DATA,MATCH(BL$3,dXdata!IDS,0) + 1,FALSE)</f>
        <v>5</v>
      </c>
      <c r="BM10" s="48"/>
      <c r="BN10" s="47">
        <f>VLOOKUP($A10,dXdata!DATA,MATCH(BN$3,dXdata!IDS,0) + 1,FALSE)</f>
        <v>291.66943687999998</v>
      </c>
    </row>
    <row r="11" spans="1:67" x14ac:dyDescent="0.25">
      <c r="A11" s="144">
        <v>42948</v>
      </c>
      <c r="B11" s="87">
        <f>VLOOKUP($A11,dXdata!DATA,MATCH(B$3,dXdata!IDS,0) + 1,FALSE)</f>
        <v>1.247248716067495</v>
      </c>
      <c r="C11" s="87">
        <f>VLOOKUP($A23,dXdata!DATA,MATCH(B$3,dXdata!IDS,0) + 1,FALSE)</f>
        <v>2.9710144927536097</v>
      </c>
      <c r="D11" s="47">
        <f>VLOOKUP($A11,dXdata!DATA,MATCH(D$3,dXdata!IDS,0) + 1,FALSE)</f>
        <v>1.3986013986014179</v>
      </c>
      <c r="E11" s="47">
        <f>VLOOKUP($A23,dXdata!DATA,MATCH(D$3,dXdata!IDS,0) + 1,FALSE)</f>
        <v>2.8352490421455823</v>
      </c>
      <c r="F11" s="47">
        <f>VLOOKUP($A11,dXdata!DATA,MATCH(F$3,dXdata!IDS,0) + 1,FALSE)</f>
        <v>8.9</v>
      </c>
      <c r="G11" s="47">
        <f>VLOOKUP($A23,dXdata!DATA,MATCH(F$3,dXdata!IDS,0) + 1,FALSE)</f>
        <v>8.1999999999999993</v>
      </c>
      <c r="H11" s="47">
        <f>VLOOKUP($A11,dXdata!DATA,MATCH(H$3,dXdata!IDS,0) + 1,FALSE)</f>
        <v>6.5</v>
      </c>
      <c r="I11" s="47">
        <f>VLOOKUP($A23,dXdata!DATA,MATCH(H$3,dXdata!IDS,0) + 1,FALSE)</f>
        <v>6.1</v>
      </c>
      <c r="J11" s="47">
        <f>VLOOKUP($A11,dXdata!DATA,MATCH(J$3,dXdata!IDS,0) + 1,FALSE)</f>
        <v>861.2</v>
      </c>
      <c r="K11" s="47"/>
      <c r="L11" s="48">
        <f>VLOOKUP($A11,dXdata!DATA,MATCH(L$3,dXdata!IDS,0) + 1,FALSE)</f>
        <v>67000</v>
      </c>
      <c r="M11" s="48">
        <f>VLOOKUP($A23,dXdata!DATA,MATCH(L$3,dXdata!IDS,0) + 1,FALSE)</f>
        <v>53420</v>
      </c>
      <c r="N11" s="47">
        <f>VLOOKUP($A11,dXdata!DATA,MATCH(N$3,dXdata!IDS,0) + 1,FALSE)</f>
        <v>-25.95048629531388</v>
      </c>
      <c r="O11" s="47">
        <f>VLOOKUP($A23,dXdata!DATA,MATCH(N$3,dXdata!IDS,0) + 1,FALSE)</f>
        <v>-20.268656716417908</v>
      </c>
      <c r="P11" s="48">
        <f>VLOOKUP($A11,dXdata!DATA,MATCH(P$3,dXdata!IDS,0) + 1,FALSE)</f>
        <v>22700</v>
      </c>
      <c r="Q11" s="48">
        <f>VLOOKUP($A23,dXdata!DATA,MATCH(P$3,dXdata!IDS,0) + 1,FALSE)</f>
        <v>16670</v>
      </c>
      <c r="R11" s="47">
        <f>VLOOKUP($A11,dXdata!DATA,MATCH(R$3,dXdata!IDS,0) + 1,FALSE)</f>
        <v>-23.258958755916158</v>
      </c>
      <c r="S11" s="47">
        <f>VLOOKUP($A23,dXdata!DATA,MATCH(R$3,dXdata!IDS,0) + 1,FALSE)</f>
        <v>-26.563876651982376</v>
      </c>
      <c r="T11" s="87">
        <f>VLOOKUP($A11,dXdata!DATA,MATCH(T$3,dXdata!IDS,0) + 1,FALSE)</f>
        <v>3.0202456023896485</v>
      </c>
      <c r="U11" s="87">
        <f>VLOOKUP($A23,dXdata!DATA,MATCH(T$3,dXdata!IDS,0) + 1,FALSE)</f>
        <v>0.16108247422681465</v>
      </c>
      <c r="V11" s="47">
        <f>VLOOKUP($A11,dXdata!DATA,MATCH(V$3,dXdata!IDS,0) + 1,FALSE)</f>
        <v>-0.72819127280800977</v>
      </c>
      <c r="W11" s="47">
        <f>VLOOKUP($A23,dXdata!DATA,MATCH(V$3,dXdata!IDS,0) + 1,FALSE)</f>
        <v>1.9871561856294573</v>
      </c>
      <c r="X11" s="47">
        <f>VLOOKUP($A11,dXdata!DATA,MATCH(X$3,dXdata!IDS,0) + 1,FALSE)</f>
        <v>1.2698412698412653</v>
      </c>
      <c r="Y11" s="47">
        <f>VLOOKUP($A23,dXdata!DATA,MATCH(X$3,dXdata!IDS,0) + 1,FALSE)</f>
        <v>-0.31347962382444194</v>
      </c>
      <c r="Z11" s="87">
        <f>VLOOKUP($A11,dXdata!DATA,MATCH(Z$3,dXdata!IDS,0) + 1,FALSE)</f>
        <v>5.9121621621627263E-2</v>
      </c>
      <c r="AA11" s="87">
        <f>VLOOKUP($A23,dXdata!DATA,MATCH(Z$3,dXdata!IDS,0) + 1,FALSE)</f>
        <v>0.47269350890519757</v>
      </c>
      <c r="AB11" s="87">
        <f>VLOOKUP($A11,dXdata!DATA,MATCH(AB$3,dXdata!IDS,0) + 1,FALSE)</f>
        <v>48.04</v>
      </c>
      <c r="AC11" s="87">
        <f>VLOOKUP($A23,dXdata!DATA,MATCH(AB$3,dXdata!IDS,0) + 1,FALSE)</f>
        <v>68.06</v>
      </c>
      <c r="AD11" s="87" t="e">
        <f>VLOOKUP($A11,dXdata!DATA,MATCH(AD$3,dXdata!IDS,0) + 1,FALSE)</f>
        <v>#N/A</v>
      </c>
      <c r="AE11" s="87"/>
      <c r="AF11" s="48">
        <f>VLOOKUP($A11,dXdata!DATA,MATCH(AF$3,dXdata!IDS,0) + 1,FALSE)</f>
        <v>1253.3393333333333</v>
      </c>
      <c r="AG11" s="48">
        <f>VLOOKUP($A23,dXdata!DATA,MATCH(AF$3,dXdata!IDS,0) + 1,FALSE)</f>
        <v>1273.4663333333333</v>
      </c>
      <c r="AH11" s="47">
        <f>VLOOKUP($A11,dXdata!DATA,MATCH(AH$3,dXdata!IDS,0) + 1,FALSE)</f>
        <v>2.9796692148358117</v>
      </c>
      <c r="AI11" s="47"/>
      <c r="AJ11" s="87">
        <f>VLOOKUP($A11,dXdata!DATA,MATCH(AJ$3,dXdata!IDS,0) + 1,FALSE)</f>
        <v>2.95</v>
      </c>
      <c r="AK11" s="87"/>
      <c r="AL11" s="87">
        <f>VLOOKUP($A11,dXdata!DATA,MATCH(AL$3,dXdata!IDS,0) + 1,FALSE)</f>
        <v>1</v>
      </c>
      <c r="AM11" s="87"/>
      <c r="AN11" s="47">
        <f>VLOOKUP($A11,dXdata!DATA,MATCH(AN$3,dXdata!IDS,0) + 1,FALSE)</f>
        <v>6.758273</v>
      </c>
      <c r="AO11" s="47"/>
      <c r="AP11" s="47">
        <f>VLOOKUP($A11,dXdata!DATA,MATCH(AP$3,dXdata!IDS,0) + 1,FALSE)</f>
        <v>2.6780751884443537</v>
      </c>
      <c r="AQ11" s="47"/>
      <c r="AR11" s="89">
        <f>VLOOKUP($A11,dXdata!DATA,MATCH(AR$3,dXdata!IDS,0) + 1,FALSE)</f>
        <v>121.692031</v>
      </c>
      <c r="AS11" s="89" t="e">
        <f>VLOOKUP($A23,dXdata!DATA,MATCH(AR$3,dXdata!IDS,0) + 1,FALSE)</f>
        <v>#N/A</v>
      </c>
      <c r="AT11" s="48">
        <f>VLOOKUP($A11,dXdata!DATA,MATCH(AT$3,dXdata!IDS,0) + 1,FALSE)</f>
        <v>809</v>
      </c>
      <c r="AU11" s="48"/>
      <c r="AV11" s="48">
        <f>VLOOKUP($A11,dXdata!DATA,MATCH(AV$3,dXdata!IDS,0) + 1,FALSE)</f>
        <v>450</v>
      </c>
      <c r="AW11" s="48"/>
      <c r="AX11" s="48">
        <f>VLOOKUP($A11,dXdata!DATA,MATCH(AX$3,dXdata!IDS,0) + 1,FALSE)</f>
        <v>1602</v>
      </c>
      <c r="AY11" s="48"/>
      <c r="AZ11" s="48">
        <f>VLOOKUP($A11,dXdata!DATA,MATCH(AZ$3,dXdata!IDS,0) + 1,FALSE)</f>
        <v>478712</v>
      </c>
      <c r="BA11" s="48"/>
      <c r="BB11" s="90">
        <f>VLOOKUP($A11,dXdata!DATA,MATCH(BB$3,dXdata!IDS,0) + 1,FALSE)</f>
        <v>0.53257978723404253</v>
      </c>
      <c r="BC11" s="90"/>
      <c r="BD11" s="47">
        <f>VLOOKUP($A11,dXdata!DATA,MATCH(BD$3,dXdata!IDS,0) + 1,FALSE)</f>
        <v>6.5444465990309828</v>
      </c>
      <c r="BE11" s="47"/>
      <c r="BF11" s="47">
        <f>VLOOKUP($A11,dXdata!DATA,MATCH(BF$3,dXdata!IDS,0) + 1,FALSE)</f>
        <v>5.9496770000000003</v>
      </c>
      <c r="BG11" s="47"/>
      <c r="BH11" s="48">
        <f>VLOOKUP($A11,dXdata!DATA,MATCH(BH$3,dXdata!IDS,0) + 1,FALSE)</f>
        <v>297</v>
      </c>
      <c r="BI11" s="48"/>
      <c r="BJ11" s="48">
        <f>VLOOKUP($A11,dXdata!DATA,MATCH(BJ$3,dXdata!IDS,0) + 1,FALSE)</f>
        <v>215</v>
      </c>
      <c r="BK11" s="48"/>
      <c r="BL11" s="48">
        <f>VLOOKUP($A11,dXdata!DATA,MATCH(BL$3,dXdata!IDS,0) + 1,FALSE)</f>
        <v>18</v>
      </c>
      <c r="BM11" s="48"/>
      <c r="BN11" s="47">
        <f>VLOOKUP($A11,dXdata!DATA,MATCH(BN$3,dXdata!IDS,0) + 1,FALSE)</f>
        <v>338.38902560000002</v>
      </c>
    </row>
    <row r="12" spans="1:67" x14ac:dyDescent="0.25">
      <c r="A12" s="144">
        <v>42979</v>
      </c>
      <c r="B12" s="87">
        <f>VLOOKUP($A12,dXdata!DATA,MATCH(B$3,dXdata!IDS,0) + 1,FALSE)</f>
        <v>1.4001473839351464</v>
      </c>
      <c r="C12" s="87">
        <f>VLOOKUP($A24,dXdata!DATA,MATCH(B$3,dXdata!IDS,0) + 1,FALSE)</f>
        <v>2.7616279069767602</v>
      </c>
      <c r="D12" s="47">
        <f>VLOOKUP($A12,dXdata!DATA,MATCH(D$3,dXdata!IDS,0) + 1,FALSE)</f>
        <v>1.552795031055898</v>
      </c>
      <c r="E12" s="47">
        <f>VLOOKUP($A24,dXdata!DATA,MATCH(D$3,dXdata!IDS,0) + 1,FALSE)</f>
        <v>2.2171253822629744</v>
      </c>
      <c r="F12" s="47">
        <f>VLOOKUP($A12,dXdata!DATA,MATCH(F$3,dXdata!IDS,0) + 1,FALSE)</f>
        <v>8.8000000000000007</v>
      </c>
      <c r="G12" s="47">
        <f>VLOOKUP($A24,dXdata!DATA,MATCH(F$3,dXdata!IDS,0) + 1,FALSE)</f>
        <v>8.3000000000000007</v>
      </c>
      <c r="H12" s="47">
        <f>VLOOKUP($A12,dXdata!DATA,MATCH(H$3,dXdata!IDS,0) + 1,FALSE)</f>
        <v>6.4</v>
      </c>
      <c r="I12" s="47">
        <f>VLOOKUP($A24,dXdata!DATA,MATCH(H$3,dXdata!IDS,0) + 1,FALSE)</f>
        <v>6</v>
      </c>
      <c r="J12" s="47">
        <f>VLOOKUP($A12,dXdata!DATA,MATCH(J$3,dXdata!IDS,0) + 1,FALSE)</f>
        <v>857.2</v>
      </c>
      <c r="K12" s="47"/>
      <c r="L12" s="48">
        <f>VLOOKUP($A12,dXdata!DATA,MATCH(L$3,dXdata!IDS,0) + 1,FALSE)</f>
        <v>65730</v>
      </c>
      <c r="M12" s="48">
        <f>VLOOKUP($A24,dXdata!DATA,MATCH(L$3,dXdata!IDS,0) + 1,FALSE)</f>
        <v>52750</v>
      </c>
      <c r="N12" s="47">
        <f>VLOOKUP($A12,dXdata!DATA,MATCH(N$3,dXdata!IDS,0) + 1,FALSE)</f>
        <v>-32.914880587875075</v>
      </c>
      <c r="O12" s="47">
        <f>VLOOKUP($A24,dXdata!DATA,MATCH(N$3,dXdata!IDS,0) + 1,FALSE)</f>
        <v>-19.747451696333485</v>
      </c>
      <c r="P12" s="48">
        <f>VLOOKUP($A12,dXdata!DATA,MATCH(P$3,dXdata!IDS,0) + 1,FALSE)</f>
        <v>22440</v>
      </c>
      <c r="Q12" s="48">
        <f>VLOOKUP($A24,dXdata!DATA,MATCH(P$3,dXdata!IDS,0) + 1,FALSE)</f>
        <v>16250</v>
      </c>
      <c r="R12" s="47">
        <f>VLOOKUP($A12,dXdata!DATA,MATCH(R$3,dXdata!IDS,0) + 1,FALSE)</f>
        <v>-32.429990966576327</v>
      </c>
      <c r="S12" s="47">
        <f>VLOOKUP($A24,dXdata!DATA,MATCH(R$3,dXdata!IDS,0) + 1,FALSE)</f>
        <v>-27.584670231729056</v>
      </c>
      <c r="T12" s="87">
        <f>VLOOKUP($A12,dXdata!DATA,MATCH(T$3,dXdata!IDS,0) + 1,FALSE)</f>
        <v>3.1550979740949892</v>
      </c>
      <c r="U12" s="87">
        <f>VLOOKUP($A24,dXdata!DATA,MATCH(T$3,dXdata!IDS,0) + 1,FALSE)</f>
        <v>1.6097875080489432</v>
      </c>
      <c r="V12" s="47">
        <f>VLOOKUP($A12,dXdata!DATA,MATCH(V$3,dXdata!IDS,0) + 1,FALSE)</f>
        <v>3.6071013134723717</v>
      </c>
      <c r="W12" s="47">
        <f>VLOOKUP($A24,dXdata!DATA,MATCH(V$3,dXdata!IDS,0) + 1,FALSE)</f>
        <v>-1.4007429157069873</v>
      </c>
      <c r="X12" s="47">
        <f>VLOOKUP($A12,dXdata!DATA,MATCH(X$3,dXdata!IDS,0) + 1,FALSE)</f>
        <v>3.2154340836012762</v>
      </c>
      <c r="Y12" s="47">
        <f>VLOOKUP($A24,dXdata!DATA,MATCH(X$3,dXdata!IDS,0) + 1,FALSE)</f>
        <v>-0.6230529595015688</v>
      </c>
      <c r="Z12" s="87">
        <f>VLOOKUP($A12,dXdata!DATA,MATCH(Z$3,dXdata!IDS,0) + 1,FALSE)</f>
        <v>1.7279536942458318</v>
      </c>
      <c r="AA12" s="87">
        <f>VLOOKUP($A24,dXdata!DATA,MATCH(Z$3,dXdata!IDS,0) + 1,FALSE)</f>
        <v>-0.47694753577105509</v>
      </c>
      <c r="AB12" s="87">
        <f>VLOOKUP($A12,dXdata!DATA,MATCH(AB$3,dXdata!IDS,0) + 1,FALSE)</f>
        <v>49.82</v>
      </c>
      <c r="AC12" s="87">
        <f>VLOOKUP($A24,dXdata!DATA,MATCH(AB$3,dXdata!IDS,0) + 1,FALSE)</f>
        <v>70.23</v>
      </c>
      <c r="AD12" s="87" t="e">
        <f>VLOOKUP($A12,dXdata!DATA,MATCH(AD$3,dXdata!IDS,0) + 1,FALSE)</f>
        <v>#N/A</v>
      </c>
      <c r="AE12" s="87"/>
      <c r="AF12" s="48">
        <f>VLOOKUP($A12,dXdata!DATA,MATCH(AF$3,dXdata!IDS,0) + 1,FALSE)</f>
        <v>1255.0899166666668</v>
      </c>
      <c r="AG12" s="48">
        <f>VLOOKUP($A24,dXdata!DATA,MATCH(AF$3,dXdata!IDS,0) + 1,FALSE)</f>
        <v>1274.9969166666667</v>
      </c>
      <c r="AH12" s="47">
        <f>VLOOKUP($A12,dXdata!DATA,MATCH(AH$3,dXdata!IDS,0) + 1,FALSE)</f>
        <v>2.9770961697147769</v>
      </c>
      <c r="AI12" s="47"/>
      <c r="AJ12" s="87">
        <f>VLOOKUP($A12,dXdata!DATA,MATCH(AJ$3,dXdata!IDS,0) + 1,FALSE)</f>
        <v>3.2</v>
      </c>
      <c r="AK12" s="87"/>
      <c r="AL12" s="87">
        <f>VLOOKUP($A12,dXdata!DATA,MATCH(AL$3,dXdata!IDS,0) + 1,FALSE)</f>
        <v>1.25</v>
      </c>
      <c r="AM12" s="87"/>
      <c r="AN12" s="47">
        <f>VLOOKUP($A12,dXdata!DATA,MATCH(AN$3,dXdata!IDS,0) + 1,FALSE)</f>
        <v>6.8704289999999997</v>
      </c>
      <c r="AO12" s="47"/>
      <c r="AP12" s="47">
        <f>VLOOKUP($A12,dXdata!DATA,MATCH(AP$3,dXdata!IDS,0) + 1,FALSE)</f>
        <v>2.7310991879245403</v>
      </c>
      <c r="AQ12" s="47"/>
      <c r="AR12" s="89">
        <f>VLOOKUP($A12,dXdata!DATA,MATCH(AR$3,dXdata!IDS,0) + 1,FALSE)</f>
        <v>112.44416</v>
      </c>
      <c r="AS12" s="89" t="e">
        <f>VLOOKUP($A24,dXdata!DATA,MATCH(AR$3,dXdata!IDS,0) + 1,FALSE)</f>
        <v>#N/A</v>
      </c>
      <c r="AT12" s="48">
        <f>VLOOKUP($A12,dXdata!DATA,MATCH(AT$3,dXdata!IDS,0) + 1,FALSE)</f>
        <v>914</v>
      </c>
      <c r="AU12" s="48"/>
      <c r="AV12" s="48">
        <f>VLOOKUP($A12,dXdata!DATA,MATCH(AV$3,dXdata!IDS,0) + 1,FALSE)</f>
        <v>404</v>
      </c>
      <c r="AW12" s="48"/>
      <c r="AX12" s="48">
        <f>VLOOKUP($A12,dXdata!DATA,MATCH(AX$3,dXdata!IDS,0) + 1,FALSE)</f>
        <v>1462</v>
      </c>
      <c r="AY12" s="48"/>
      <c r="AZ12" s="48">
        <f>VLOOKUP($A12,dXdata!DATA,MATCH(AZ$3,dXdata!IDS,0) + 1,FALSE)</f>
        <v>484849</v>
      </c>
      <c r="BA12" s="48"/>
      <c r="BB12" s="90">
        <f>VLOOKUP($A12,dXdata!DATA,MATCH(BB$3,dXdata!IDS,0) + 1,FALSE)</f>
        <v>0.44764237599510104</v>
      </c>
      <c r="BC12" s="90"/>
      <c r="BD12" s="47">
        <f>VLOOKUP($A12,dXdata!DATA,MATCH(BD$3,dXdata!IDS,0) + 1,FALSE)</f>
        <v>6.6632526660107381</v>
      </c>
      <c r="BE12" s="47"/>
      <c r="BF12" s="47">
        <f>VLOOKUP($A12,dXdata!DATA,MATCH(BF$3,dXdata!IDS,0) + 1,FALSE)</f>
        <v>5.9392870000000002</v>
      </c>
      <c r="BG12" s="47"/>
      <c r="BH12" s="48">
        <f>VLOOKUP($A12,dXdata!DATA,MATCH(BH$3,dXdata!IDS,0) + 1,FALSE)</f>
        <v>296</v>
      </c>
      <c r="BI12" s="48"/>
      <c r="BJ12" s="48">
        <f>VLOOKUP($A12,dXdata!DATA,MATCH(BJ$3,dXdata!IDS,0) + 1,FALSE)</f>
        <v>189</v>
      </c>
      <c r="BK12" s="48"/>
      <c r="BL12" s="48">
        <f>VLOOKUP($A12,dXdata!DATA,MATCH(BL$3,dXdata!IDS,0) + 1,FALSE)</f>
        <v>5</v>
      </c>
      <c r="BM12" s="48"/>
      <c r="BN12" s="47">
        <f>VLOOKUP($A12,dXdata!DATA,MATCH(BN$3,dXdata!IDS,0) + 1,FALSE)</f>
        <v>1160.66917592</v>
      </c>
    </row>
    <row r="13" spans="1:67" x14ac:dyDescent="0.25">
      <c r="A13" s="144">
        <v>43009</v>
      </c>
      <c r="B13" s="87">
        <f>VLOOKUP($A13,dXdata!DATA,MATCH(B$3,dXdata!IDS,0) + 1,FALSE)</f>
        <v>1.3939838591342513</v>
      </c>
      <c r="C13" s="87">
        <f>VLOOKUP($A25,dXdata!DATA,MATCH(B$3,dXdata!IDS,0) + 1,FALSE)</f>
        <v>2.532561505065134</v>
      </c>
      <c r="D13" s="47">
        <f>VLOOKUP($A13,dXdata!DATA,MATCH(D$3,dXdata!IDS,0) + 1,FALSE)</f>
        <v>1.3942680092951187</v>
      </c>
      <c r="E13" s="47">
        <f>VLOOKUP($A25,dXdata!DATA,MATCH(D$3,dXdata!IDS,0) + 1,FALSE)</f>
        <v>2.4446142093200729</v>
      </c>
      <c r="F13" s="47">
        <f>VLOOKUP($A13,dXdata!DATA,MATCH(F$3,dXdata!IDS,0) + 1,FALSE)</f>
        <v>8.4</v>
      </c>
      <c r="G13" s="47">
        <f>VLOOKUP($A25,dXdata!DATA,MATCH(F$3,dXdata!IDS,0) + 1,FALSE)</f>
        <v>8</v>
      </c>
      <c r="H13" s="47">
        <f>VLOOKUP($A13,dXdata!DATA,MATCH(H$3,dXdata!IDS,0) + 1,FALSE)</f>
        <v>6.1</v>
      </c>
      <c r="I13" s="47">
        <f>VLOOKUP($A25,dXdata!DATA,MATCH(H$3,dXdata!IDS,0) + 1,FALSE)</f>
        <v>5.7</v>
      </c>
      <c r="J13" s="47">
        <f>VLOOKUP($A13,dXdata!DATA,MATCH(J$3,dXdata!IDS,0) + 1,FALSE)</f>
        <v>849.6</v>
      </c>
      <c r="K13" s="47"/>
      <c r="L13" s="48">
        <f>VLOOKUP($A13,dXdata!DATA,MATCH(L$3,dXdata!IDS,0) + 1,FALSE)</f>
        <v>64140</v>
      </c>
      <c r="M13" s="48">
        <f>VLOOKUP($A25,dXdata!DATA,MATCH(L$3,dXdata!IDS,0) + 1,FALSE)</f>
        <v>52280</v>
      </c>
      <c r="N13" s="47">
        <f>VLOOKUP($A13,dXdata!DATA,MATCH(N$3,dXdata!IDS,0) + 1,FALSE)</f>
        <v>-36.551587694133936</v>
      </c>
      <c r="O13" s="47">
        <f>VLOOKUP($A25,dXdata!DATA,MATCH(N$3,dXdata!IDS,0) + 1,FALSE)</f>
        <v>-18.490801371998757</v>
      </c>
      <c r="P13" s="48">
        <f>VLOOKUP($A13,dXdata!DATA,MATCH(P$3,dXdata!IDS,0) + 1,FALSE)</f>
        <v>21930</v>
      </c>
      <c r="Q13" s="48">
        <f>VLOOKUP($A25,dXdata!DATA,MATCH(P$3,dXdata!IDS,0) + 1,FALSE)</f>
        <v>16240</v>
      </c>
      <c r="R13" s="47">
        <f>VLOOKUP($A13,dXdata!DATA,MATCH(R$3,dXdata!IDS,0) + 1,FALSE)</f>
        <v>-36.157205240174676</v>
      </c>
      <c r="S13" s="47">
        <f>VLOOKUP($A25,dXdata!DATA,MATCH(R$3,dXdata!IDS,0) + 1,FALSE)</f>
        <v>-25.946192430460556</v>
      </c>
      <c r="T13" s="87">
        <f>VLOOKUP($A13,dXdata!DATA,MATCH(T$3,dXdata!IDS,0) + 1,FALSE)</f>
        <v>3.6877076411960141</v>
      </c>
      <c r="U13" s="87">
        <f>VLOOKUP($A25,dXdata!DATA,MATCH(T$3,dXdata!IDS,0) + 1,FALSE)</f>
        <v>1.7942966997757104</v>
      </c>
      <c r="V13" s="47">
        <f>VLOOKUP($A13,dXdata!DATA,MATCH(V$3,dXdata!IDS,0) + 1,FALSE)</f>
        <v>2.6121115375658865</v>
      </c>
      <c r="W13" s="47">
        <f>VLOOKUP($A25,dXdata!DATA,MATCH(V$3,dXdata!IDS,0) + 1,FALSE)</f>
        <v>0.75167309816153161</v>
      </c>
      <c r="X13" s="47">
        <f>VLOOKUP($A13,dXdata!DATA,MATCH(X$3,dXdata!IDS,0) + 1,FALSE)</f>
        <v>3.5483870967742082</v>
      </c>
      <c r="Y13" s="47">
        <f>VLOOKUP($A25,dXdata!DATA,MATCH(X$3,dXdata!IDS,0) + 1,FALSE)</f>
        <v>-0.31152647975077885</v>
      </c>
      <c r="Z13" s="87">
        <f>VLOOKUP($A13,dXdata!DATA,MATCH(Z$3,dXdata!IDS,0) + 1,FALSE)</f>
        <v>3.4111465242484096</v>
      </c>
      <c r="AA13" s="87">
        <f>VLOOKUP($A25,dXdata!DATA,MATCH(Z$3,dXdata!IDS,0) + 1,FALSE)</f>
        <v>-1.357767596834647</v>
      </c>
      <c r="AB13" s="87">
        <f>VLOOKUP($A13,dXdata!DATA,MATCH(AB$3,dXdata!IDS,0) + 1,FALSE)</f>
        <v>51.58</v>
      </c>
      <c r="AC13" s="87">
        <f>VLOOKUP($A25,dXdata!DATA,MATCH(AB$3,dXdata!IDS,0) + 1,FALSE)</f>
        <v>70.75</v>
      </c>
      <c r="AD13" s="87" t="e">
        <f>VLOOKUP($A13,dXdata!DATA,MATCH(AD$3,dXdata!IDS,0) + 1,FALSE)</f>
        <v>#N/A</v>
      </c>
      <c r="AE13" s="87"/>
      <c r="AF13" s="48">
        <f>VLOOKUP($A13,dXdata!DATA,MATCH(AF$3,dXdata!IDS,0) + 1,FALSE)</f>
        <v>1256.8405</v>
      </c>
      <c r="AG13" s="48">
        <f>VLOOKUP($A25,dXdata!DATA,MATCH(AF$3,dXdata!IDS,0) + 1,FALSE)</f>
        <v>1276.5274999999999</v>
      </c>
      <c r="AH13" s="47">
        <f>VLOOKUP($A13,dXdata!DATA,MATCH(AH$3,dXdata!IDS,0) + 1,FALSE)</f>
        <v>3.0464789806658787</v>
      </c>
      <c r="AI13" s="47"/>
      <c r="AJ13" s="87">
        <f>VLOOKUP($A13,dXdata!DATA,MATCH(AJ$3,dXdata!IDS,0) + 1,FALSE)</f>
        <v>3.2</v>
      </c>
      <c r="AK13" s="87"/>
      <c r="AL13" s="87">
        <f>VLOOKUP($A13,dXdata!DATA,MATCH(AL$3,dXdata!IDS,0) + 1,FALSE)</f>
        <v>1.25</v>
      </c>
      <c r="AM13" s="87"/>
      <c r="AN13" s="47">
        <f>VLOOKUP($A13,dXdata!DATA,MATCH(AN$3,dXdata!IDS,0) + 1,FALSE)</f>
        <v>6.9847279999999996</v>
      </c>
      <c r="AO13" s="47"/>
      <c r="AP13" s="47">
        <f>VLOOKUP($A13,dXdata!DATA,MATCH(AP$3,dXdata!IDS,0) + 1,FALSE)</f>
        <v>2.7345198208183898</v>
      </c>
      <c r="AQ13" s="47"/>
      <c r="AR13" s="89">
        <f>VLOOKUP($A13,dXdata!DATA,MATCH(AR$3,dXdata!IDS,0) + 1,FALSE)</f>
        <v>116.616759</v>
      </c>
      <c r="AS13" s="89" t="e">
        <f>VLOOKUP($A25,dXdata!DATA,MATCH(AR$3,dXdata!IDS,0) + 1,FALSE)</f>
        <v>#N/A</v>
      </c>
      <c r="AT13" s="48">
        <f>VLOOKUP($A13,dXdata!DATA,MATCH(AT$3,dXdata!IDS,0) + 1,FALSE)</f>
        <v>953</v>
      </c>
      <c r="AU13" s="48"/>
      <c r="AV13" s="48">
        <f>VLOOKUP($A13,dXdata!DATA,MATCH(AV$3,dXdata!IDS,0) + 1,FALSE)</f>
        <v>450</v>
      </c>
      <c r="AW13" s="48"/>
      <c r="AX13" s="48">
        <f>VLOOKUP($A13,dXdata!DATA,MATCH(AX$3,dXdata!IDS,0) + 1,FALSE)</f>
        <v>1467</v>
      </c>
      <c r="AY13" s="48"/>
      <c r="AZ13" s="48">
        <f>VLOOKUP($A13,dXdata!DATA,MATCH(AZ$3,dXdata!IDS,0) + 1,FALSE)</f>
        <v>475918</v>
      </c>
      <c r="BA13" s="48"/>
      <c r="BB13" s="90">
        <f>VLOOKUP($A13,dXdata!DATA,MATCH(BB$3,dXdata!IDS,0) + 1,FALSE)</f>
        <v>0.56336405529953915</v>
      </c>
      <c r="BC13" s="90"/>
      <c r="BD13" s="47">
        <f>VLOOKUP($A13,dXdata!DATA,MATCH(BD$3,dXdata!IDS,0) + 1,FALSE)</f>
        <v>6.8034641679294401</v>
      </c>
      <c r="BE13" s="47"/>
      <c r="BF13" s="47">
        <f>VLOOKUP($A13,dXdata!DATA,MATCH(BF$3,dXdata!IDS,0) + 1,FALSE)</f>
        <v>6.2290330000000003</v>
      </c>
      <c r="BG13" s="47"/>
      <c r="BH13" s="48">
        <f>VLOOKUP($A13,dXdata!DATA,MATCH(BH$3,dXdata!IDS,0) + 1,FALSE)</f>
        <v>334</v>
      </c>
      <c r="BI13" s="48"/>
      <c r="BJ13" s="48">
        <f>VLOOKUP($A13,dXdata!DATA,MATCH(BJ$3,dXdata!IDS,0) + 1,FALSE)</f>
        <v>171</v>
      </c>
      <c r="BK13" s="48"/>
      <c r="BL13" s="48">
        <f>VLOOKUP($A13,dXdata!DATA,MATCH(BL$3,dXdata!IDS,0) + 1,FALSE)</f>
        <v>11</v>
      </c>
      <c r="BM13" s="48"/>
      <c r="BN13" s="47">
        <f>VLOOKUP($A13,dXdata!DATA,MATCH(BN$3,dXdata!IDS,0) + 1,FALSE)</f>
        <v>337.90144084000002</v>
      </c>
    </row>
    <row r="14" spans="1:67" x14ac:dyDescent="0.25">
      <c r="A14" s="144">
        <v>43040</v>
      </c>
      <c r="B14" s="87">
        <f>VLOOKUP($A14,dXdata!DATA,MATCH(B$3,dXdata!IDS,0) + 1,FALSE)</f>
        <v>2.584933530280642</v>
      </c>
      <c r="C14" s="87">
        <f>VLOOKUP($A26,dXdata!DATA,MATCH(B$3,dXdata!IDS,0) + 1,FALSE)</f>
        <v>1.4398848092152639</v>
      </c>
      <c r="D14" s="47">
        <f>VLOOKUP($A14,dXdata!DATA,MATCH(D$3,dXdata!IDS,0) + 1,FALSE)</f>
        <v>2.0995334370140117</v>
      </c>
      <c r="E14" s="47">
        <f>VLOOKUP($A26,dXdata!DATA,MATCH(D$3,dXdata!IDS,0) + 1,FALSE)</f>
        <v>1.6755521706016685</v>
      </c>
      <c r="F14" s="47">
        <f>VLOOKUP($A14,dXdata!DATA,MATCH(F$3,dXdata!IDS,0) + 1,FALSE)</f>
        <v>7.7</v>
      </c>
      <c r="G14" s="47">
        <f>VLOOKUP($A26,dXdata!DATA,MATCH(F$3,dXdata!IDS,0) + 1,FALSE)</f>
        <v>7.4</v>
      </c>
      <c r="H14" s="47">
        <f>VLOOKUP($A14,dXdata!DATA,MATCH(H$3,dXdata!IDS,0) + 1,FALSE)</f>
        <v>5.7</v>
      </c>
      <c r="I14" s="47">
        <f>VLOOKUP($A26,dXdata!DATA,MATCH(H$3,dXdata!IDS,0) + 1,FALSE)</f>
        <v>5.3</v>
      </c>
      <c r="J14" s="47">
        <f>VLOOKUP($A14,dXdata!DATA,MATCH(J$3,dXdata!IDS,0) + 1,FALSE)</f>
        <v>848.1</v>
      </c>
      <c r="K14" s="47"/>
      <c r="L14" s="48">
        <f>VLOOKUP($A14,dXdata!DATA,MATCH(L$3,dXdata!IDS,0) + 1,FALSE)</f>
        <v>64690</v>
      </c>
      <c r="M14" s="48">
        <f>VLOOKUP($A26,dXdata!DATA,MATCH(L$3,dXdata!IDS,0) + 1,FALSE)</f>
        <v>50000</v>
      </c>
      <c r="N14" s="47">
        <f>VLOOKUP($A14,dXdata!DATA,MATCH(N$3,dXdata!IDS,0) + 1,FALSE)</f>
        <v>-36.665361268846688</v>
      </c>
      <c r="O14" s="47">
        <f>VLOOKUP($A26,dXdata!DATA,MATCH(N$3,dXdata!IDS,0) + 1,FALSE)</f>
        <v>-22.708301128458807</v>
      </c>
      <c r="P14" s="48">
        <f>VLOOKUP($A14,dXdata!DATA,MATCH(P$3,dXdata!IDS,0) + 1,FALSE)</f>
        <v>21950</v>
      </c>
      <c r="Q14" s="48">
        <f>VLOOKUP($A26,dXdata!DATA,MATCH(P$3,dXdata!IDS,0) + 1,FALSE)</f>
        <v>15600</v>
      </c>
      <c r="R14" s="47">
        <f>VLOOKUP($A14,dXdata!DATA,MATCH(R$3,dXdata!IDS,0) + 1,FALSE)</f>
        <v>-36.487268518518526</v>
      </c>
      <c r="S14" s="47">
        <f>VLOOKUP($A26,dXdata!DATA,MATCH(R$3,dXdata!IDS,0) + 1,FALSE)</f>
        <v>-28.929384965831439</v>
      </c>
      <c r="T14" s="87">
        <f>VLOOKUP($A14,dXdata!DATA,MATCH(T$3,dXdata!IDS,0) + 1,FALSE)</f>
        <v>2.340916584240027</v>
      </c>
      <c r="U14" s="87">
        <f>VLOOKUP($A26,dXdata!DATA,MATCH(T$3,dXdata!IDS,0) + 1,FALSE)</f>
        <v>3.3182989690721643</v>
      </c>
      <c r="V14" s="47">
        <f>VLOOKUP($A14,dXdata!DATA,MATCH(V$3,dXdata!IDS,0) + 1,FALSE)</f>
        <v>0.57078656967592956</v>
      </c>
      <c r="W14" s="47">
        <f>VLOOKUP($A26,dXdata!DATA,MATCH(V$3,dXdata!IDS,0) + 1,FALSE)</f>
        <v>1.2520588444771663</v>
      </c>
      <c r="X14" s="47">
        <f>VLOOKUP($A14,dXdata!DATA,MATCH(X$3,dXdata!IDS,0) + 1,FALSE)</f>
        <v>3.2258064516129004</v>
      </c>
      <c r="Y14" s="47">
        <f>VLOOKUP($A26,dXdata!DATA,MATCH(X$3,dXdata!IDS,0) + 1,FALSE)</f>
        <v>1.2499999999999956</v>
      </c>
      <c r="Z14" s="87">
        <f>VLOOKUP($A14,dXdata!DATA,MATCH(Z$3,dXdata!IDS,0) + 1,FALSE)</f>
        <v>3.5565579458709307</v>
      </c>
      <c r="AA14" s="87">
        <f>VLOOKUP($A26,dXdata!DATA,MATCH(Z$3,dXdata!IDS,0) + 1,FALSE)</f>
        <v>-1.6753224995813554E-2</v>
      </c>
      <c r="AB14" s="87">
        <f>VLOOKUP($A14,dXdata!DATA,MATCH(AB$3,dXdata!IDS,0) + 1,FALSE)</f>
        <v>56.64</v>
      </c>
      <c r="AC14" s="87">
        <f>VLOOKUP($A26,dXdata!DATA,MATCH(AB$3,dXdata!IDS,0) + 1,FALSE)</f>
        <v>56.96</v>
      </c>
      <c r="AD14" s="87" t="e">
        <f>VLOOKUP($A14,dXdata!DATA,MATCH(AD$3,dXdata!IDS,0) + 1,FALSE)</f>
        <v>#N/A</v>
      </c>
      <c r="AE14" s="87"/>
      <c r="AF14" s="48">
        <f>VLOOKUP($A14,dXdata!DATA,MATCH(AF$3,dXdata!IDS,0) + 1,FALSE)</f>
        <v>1258.5910833333332</v>
      </c>
      <c r="AG14" s="48">
        <f>VLOOKUP($A26,dXdata!DATA,MATCH(AF$3,dXdata!IDS,0) + 1,FALSE)</f>
        <v>1278.0580833333333</v>
      </c>
      <c r="AH14" s="47">
        <f>VLOOKUP($A14,dXdata!DATA,MATCH(AH$3,dXdata!IDS,0) + 1,FALSE)</f>
        <v>3.145708709909778</v>
      </c>
      <c r="AI14" s="47"/>
      <c r="AJ14" s="87">
        <f>VLOOKUP($A14,dXdata!DATA,MATCH(AJ$3,dXdata!IDS,0) + 1,FALSE)</f>
        <v>3.2</v>
      </c>
      <c r="AK14" s="87"/>
      <c r="AL14" s="87">
        <f>VLOOKUP($A14,dXdata!DATA,MATCH(AL$3,dXdata!IDS,0) + 1,FALSE)</f>
        <v>1.25</v>
      </c>
      <c r="AM14" s="87"/>
      <c r="AN14" s="47">
        <f>VLOOKUP($A14,dXdata!DATA,MATCH(AN$3,dXdata!IDS,0) + 1,FALSE)</f>
        <v>6.8971289999999996</v>
      </c>
      <c r="AO14" s="47"/>
      <c r="AP14" s="47">
        <f>VLOOKUP($A14,dXdata!DATA,MATCH(AP$3,dXdata!IDS,0) + 1,FALSE)</f>
        <v>2.7014138276780777</v>
      </c>
      <c r="AQ14" s="47"/>
      <c r="AR14" s="89">
        <f>VLOOKUP($A14,dXdata!DATA,MATCH(AR$3,dXdata!IDS,0) + 1,FALSE)</f>
        <v>121.054918</v>
      </c>
      <c r="AS14" s="89" t="e">
        <f>VLOOKUP($A26,dXdata!DATA,MATCH(AR$3,dXdata!IDS,0) + 1,FALSE)</f>
        <v>#N/A</v>
      </c>
      <c r="AT14" s="48">
        <f>VLOOKUP($A14,dXdata!DATA,MATCH(AT$3,dXdata!IDS,0) + 1,FALSE)</f>
        <v>1504</v>
      </c>
      <c r="AU14" s="48"/>
      <c r="AV14" s="48">
        <f>VLOOKUP($A14,dXdata!DATA,MATCH(AV$3,dXdata!IDS,0) + 1,FALSE)</f>
        <v>403</v>
      </c>
      <c r="AW14" s="48"/>
      <c r="AX14" s="48">
        <f>VLOOKUP($A14,dXdata!DATA,MATCH(AX$3,dXdata!IDS,0) + 1,FALSE)</f>
        <v>1411</v>
      </c>
      <c r="AY14" s="48"/>
      <c r="AZ14" s="48">
        <f>VLOOKUP($A14,dXdata!DATA,MATCH(AZ$3,dXdata!IDS,0) + 1,FALSE)</f>
        <v>461970</v>
      </c>
      <c r="BA14" s="48"/>
      <c r="BB14" s="90">
        <f>VLOOKUP($A14,dXdata!DATA,MATCH(BB$3,dXdata!IDS,0) + 1,FALSE)</f>
        <v>0.68461911693352728</v>
      </c>
      <c r="BC14" s="90"/>
      <c r="BD14" s="47">
        <f>VLOOKUP($A14,dXdata!DATA,MATCH(BD$3,dXdata!IDS,0) + 1,FALSE)</f>
        <v>6.7363336644559464</v>
      </c>
      <c r="BE14" s="47"/>
      <c r="BF14" s="47">
        <f>VLOOKUP($A14,dXdata!DATA,MATCH(BF$3,dXdata!IDS,0) + 1,FALSE)</f>
        <v>6.4034659999999999</v>
      </c>
      <c r="BG14" s="47"/>
      <c r="BH14" s="48">
        <f>VLOOKUP($A14,dXdata!DATA,MATCH(BH$3,dXdata!IDS,0) + 1,FALSE)</f>
        <v>612</v>
      </c>
      <c r="BI14" s="48"/>
      <c r="BJ14" s="48">
        <f>VLOOKUP($A14,dXdata!DATA,MATCH(BJ$3,dXdata!IDS,0) + 1,FALSE)</f>
        <v>130</v>
      </c>
      <c r="BK14" s="48"/>
      <c r="BL14" s="48">
        <f>VLOOKUP($A14,dXdata!DATA,MATCH(BL$3,dXdata!IDS,0) + 1,FALSE)</f>
        <v>15</v>
      </c>
      <c r="BM14" s="48"/>
      <c r="BN14" s="47">
        <f>VLOOKUP($A14,dXdata!DATA,MATCH(BN$3,dXdata!IDS,0) + 1,FALSE)</f>
        <v>377.48615973</v>
      </c>
    </row>
    <row r="15" spans="1:67" x14ac:dyDescent="0.25">
      <c r="A15" s="144">
        <v>43070</v>
      </c>
      <c r="B15" s="87">
        <f>VLOOKUP($A15,dXdata!DATA,MATCH(B$3,dXdata!IDS,0) + 1,FALSE)</f>
        <v>1.9955654101995401</v>
      </c>
      <c r="C15" s="87">
        <f>VLOOKUP($A27,dXdata!DATA,MATCH(B$3,dXdata!IDS,0) + 1,FALSE)</f>
        <v>1.9565217391304346</v>
      </c>
      <c r="D15" s="47">
        <f>VLOOKUP($A15,dXdata!DATA,MATCH(D$3,dXdata!IDS,0) + 1,FALSE)</f>
        <v>1.8691588785046731</v>
      </c>
      <c r="E15" s="47">
        <f>VLOOKUP($A27,dXdata!DATA,MATCH(D$3,dXdata!IDS,0) + 1,FALSE)</f>
        <v>1.9877675840978437</v>
      </c>
      <c r="F15" s="47">
        <f>VLOOKUP($A15,dXdata!DATA,MATCH(F$3,dXdata!IDS,0) + 1,FALSE)</f>
        <v>7.7</v>
      </c>
      <c r="G15" s="47">
        <f>VLOOKUP($A27,dXdata!DATA,MATCH(F$3,dXdata!IDS,0) + 1,FALSE)</f>
        <v>7</v>
      </c>
      <c r="H15" s="47">
        <f>VLOOKUP($A15,dXdata!DATA,MATCH(H$3,dXdata!IDS,0) + 1,FALSE)</f>
        <v>5.7</v>
      </c>
      <c r="I15" s="47">
        <f>VLOOKUP($A27,dXdata!DATA,MATCH(H$3,dXdata!IDS,0) + 1,FALSE)</f>
        <v>5.2</v>
      </c>
      <c r="J15" s="47">
        <f>VLOOKUP($A15,dXdata!DATA,MATCH(J$3,dXdata!IDS,0) + 1,FALSE)</f>
        <v>854.5</v>
      </c>
      <c r="K15" s="47"/>
      <c r="L15" s="48">
        <f>VLOOKUP($A15,dXdata!DATA,MATCH(L$3,dXdata!IDS,0) + 1,FALSE)</f>
        <v>63240</v>
      </c>
      <c r="M15" s="48">
        <f>VLOOKUP($A27,dXdata!DATA,MATCH(L$3,dXdata!IDS,0) + 1,FALSE)</f>
        <v>49570</v>
      </c>
      <c r="N15" s="47">
        <f>VLOOKUP($A15,dXdata!DATA,MATCH(N$3,dXdata!IDS,0) + 1,FALSE)</f>
        <v>-36.620565243535772</v>
      </c>
      <c r="O15" s="47">
        <f>VLOOKUP($A27,dXdata!DATA,MATCH(N$3,dXdata!IDS,0) + 1,FALSE)</f>
        <v>-21.616065781151171</v>
      </c>
      <c r="P15" s="48">
        <f>VLOOKUP($A15,dXdata!DATA,MATCH(P$3,dXdata!IDS,0) + 1,FALSE)</f>
        <v>21370</v>
      </c>
      <c r="Q15" s="48">
        <f>VLOOKUP($A27,dXdata!DATA,MATCH(P$3,dXdata!IDS,0) + 1,FALSE)</f>
        <v>15440</v>
      </c>
      <c r="R15" s="47">
        <f>VLOOKUP($A15,dXdata!DATA,MATCH(R$3,dXdata!IDS,0) + 1,FALSE)</f>
        <v>-36.417732817613803</v>
      </c>
      <c r="S15" s="47">
        <f>VLOOKUP($A27,dXdata!DATA,MATCH(R$3,dXdata!IDS,0) + 1,FALSE)</f>
        <v>-27.749181094992981</v>
      </c>
      <c r="T15" s="87">
        <f>VLOOKUP($A15,dXdata!DATA,MATCH(T$3,dXdata!IDS,0) + 1,FALSE)</f>
        <v>3.3486539724228548</v>
      </c>
      <c r="U15" s="87">
        <f>VLOOKUP($A27,dXdata!DATA,MATCH(T$3,dXdata!IDS,0) + 1,FALSE)</f>
        <v>1.5247776365946653</v>
      </c>
      <c r="V15" s="47">
        <f>VLOOKUP($A15,dXdata!DATA,MATCH(V$3,dXdata!IDS,0) + 1,FALSE)</f>
        <v>1.7349595921452243</v>
      </c>
      <c r="W15" s="47">
        <f>VLOOKUP($A27,dXdata!DATA,MATCH(V$3,dXdata!IDS,0) + 1,FALSE)</f>
        <v>-0.65493172561049695</v>
      </c>
      <c r="X15" s="47">
        <f>VLOOKUP($A15,dXdata!DATA,MATCH(X$3,dXdata!IDS,0) + 1,FALSE)</f>
        <v>2.8753993610223683</v>
      </c>
      <c r="Y15" s="47">
        <f>VLOOKUP($A27,dXdata!DATA,MATCH(X$3,dXdata!IDS,0) + 1,FALSE)</f>
        <v>1.2422360248447228</v>
      </c>
      <c r="Z15" s="87">
        <f>VLOOKUP($A15,dXdata!DATA,MATCH(Z$3,dXdata!IDS,0) + 1,FALSE)</f>
        <v>3.7884017949603166</v>
      </c>
      <c r="AA15" s="87">
        <f>VLOOKUP($A27,dXdata!DATA,MATCH(Z$3,dXdata!IDS,0) + 1,FALSE)</f>
        <v>-2.494387627837158E-2</v>
      </c>
      <c r="AB15" s="87">
        <f>VLOOKUP($A15,dXdata!DATA,MATCH(AB$3,dXdata!IDS,0) + 1,FALSE)</f>
        <v>57.88</v>
      </c>
      <c r="AC15" s="87">
        <f>VLOOKUP($A27,dXdata!DATA,MATCH(AB$3,dXdata!IDS,0) + 1,FALSE)</f>
        <v>49.52</v>
      </c>
      <c r="AD15" s="87" t="e">
        <f>VLOOKUP($A15,dXdata!DATA,MATCH(AD$3,dXdata!IDS,0) + 1,FALSE)</f>
        <v>#N/A</v>
      </c>
      <c r="AE15" s="87"/>
      <c r="AF15" s="48">
        <f>VLOOKUP($A15,dXdata!DATA,MATCH(AF$3,dXdata!IDS,0) + 1,FALSE)</f>
        <v>1260.3416666666667</v>
      </c>
      <c r="AG15" s="48">
        <f>VLOOKUP($A27,dXdata!DATA,MATCH(AF$3,dXdata!IDS,0) + 1,FALSE)</f>
        <v>1279.5886666666668</v>
      </c>
      <c r="AH15" s="47">
        <f>VLOOKUP($A15,dXdata!DATA,MATCH(AH$3,dXdata!IDS,0) + 1,FALSE)</f>
        <v>3.1327822924175797</v>
      </c>
      <c r="AI15" s="47"/>
      <c r="AJ15" s="87">
        <f>VLOOKUP($A15,dXdata!DATA,MATCH(AJ$3,dXdata!IDS,0) + 1,FALSE)</f>
        <v>3.2</v>
      </c>
      <c r="AK15" s="87"/>
      <c r="AL15" s="87">
        <f>VLOOKUP($A15,dXdata!DATA,MATCH(AL$3,dXdata!IDS,0) + 1,FALSE)</f>
        <v>1.25</v>
      </c>
      <c r="AM15" s="87"/>
      <c r="AN15" s="47">
        <f>VLOOKUP($A15,dXdata!DATA,MATCH(AN$3,dXdata!IDS,0) + 1,FALSE)</f>
        <v>6.8710519999999997</v>
      </c>
      <c r="AO15" s="47"/>
      <c r="AP15" s="47">
        <f>VLOOKUP($A15,dXdata!DATA,MATCH(AP$3,dXdata!IDS,0) + 1,FALSE)</f>
        <v>2.6805930444384249</v>
      </c>
      <c r="AQ15" s="47"/>
      <c r="AR15" s="89">
        <f>VLOOKUP($A15,dXdata!DATA,MATCH(AR$3,dXdata!IDS,0) + 1,FALSE)</f>
        <v>128.33478099999999</v>
      </c>
      <c r="AS15" s="89" t="e">
        <f>VLOOKUP($A27,dXdata!DATA,MATCH(AR$3,dXdata!IDS,0) + 1,FALSE)</f>
        <v>#N/A</v>
      </c>
      <c r="AT15" s="48">
        <f>VLOOKUP($A15,dXdata!DATA,MATCH(AT$3,dXdata!IDS,0) + 1,FALSE)</f>
        <v>683</v>
      </c>
      <c r="AU15" s="48"/>
      <c r="AV15" s="48">
        <f>VLOOKUP($A15,dXdata!DATA,MATCH(AV$3,dXdata!IDS,0) + 1,FALSE)</f>
        <v>350</v>
      </c>
      <c r="AW15" s="48"/>
      <c r="AX15" s="48">
        <f>VLOOKUP($A15,dXdata!DATA,MATCH(AX$3,dXdata!IDS,0) + 1,FALSE)</f>
        <v>1006</v>
      </c>
      <c r="AY15" s="48"/>
      <c r="AZ15" s="48">
        <f>VLOOKUP($A15,dXdata!DATA,MATCH(AZ$3,dXdata!IDS,0) + 1,FALSE)</f>
        <v>451587</v>
      </c>
      <c r="BA15" s="48"/>
      <c r="BB15" s="90">
        <f>VLOOKUP($A15,dXdata!DATA,MATCH(BB$3,dXdata!IDS,0) + 1,FALSE)</f>
        <v>0.823240589198036</v>
      </c>
      <c r="BC15" s="90"/>
      <c r="BD15" s="47">
        <f>VLOOKUP($A15,dXdata!DATA,MATCH(BD$3,dXdata!IDS,0) + 1,FALSE)</f>
        <v>6.7438825287739705</v>
      </c>
      <c r="BE15" s="47"/>
      <c r="BF15" s="47">
        <f>VLOOKUP($A15,dXdata!DATA,MATCH(BF$3,dXdata!IDS,0) + 1,FALSE)</f>
        <v>6.4719239999999996</v>
      </c>
      <c r="BG15" s="47"/>
      <c r="BH15" s="48">
        <f>VLOOKUP($A15,dXdata!DATA,MATCH(BH$3,dXdata!IDS,0) + 1,FALSE)</f>
        <v>162</v>
      </c>
      <c r="BI15" s="48"/>
      <c r="BJ15" s="48">
        <f>VLOOKUP($A15,dXdata!DATA,MATCH(BJ$3,dXdata!IDS,0) + 1,FALSE)</f>
        <v>112</v>
      </c>
      <c r="BK15" s="48"/>
      <c r="BL15" s="48">
        <f>VLOOKUP($A15,dXdata!DATA,MATCH(BL$3,dXdata!IDS,0) + 1,FALSE)</f>
        <v>9</v>
      </c>
      <c r="BM15" s="48"/>
      <c r="BN15" s="47">
        <f>VLOOKUP($A15,dXdata!DATA,MATCH(BN$3,dXdata!IDS,0) + 1,FALSE)</f>
        <v>296.04393754</v>
      </c>
    </row>
    <row r="16" spans="1:67" x14ac:dyDescent="0.25">
      <c r="A16" s="46">
        <v>43101</v>
      </c>
      <c r="C16" s="87"/>
      <c r="E16" s="47"/>
      <c r="G16" s="47"/>
      <c r="I16" s="47"/>
      <c r="K16" s="47"/>
      <c r="M16" s="48"/>
      <c r="O16" s="47"/>
      <c r="Q16" s="48"/>
      <c r="S16" s="47"/>
      <c r="U16" s="87"/>
      <c r="W16" s="47"/>
      <c r="Y16" s="47"/>
      <c r="AA16" s="87"/>
      <c r="AC16" s="87"/>
      <c r="AE16" s="87"/>
      <c r="AG16" s="48"/>
      <c r="AI16" s="47"/>
      <c r="AK16" s="87"/>
      <c r="AM16" s="87"/>
      <c r="AO16" s="47"/>
      <c r="AQ16" s="47"/>
      <c r="AS16" s="89"/>
      <c r="AU16" s="48"/>
      <c r="AW16" s="48"/>
      <c r="AY16" s="48"/>
      <c r="BA16" s="48"/>
      <c r="BC16" s="90"/>
      <c r="BE16" s="47"/>
      <c r="BG16" s="47"/>
      <c r="BI16" s="48"/>
      <c r="BK16" s="48"/>
      <c r="BM16" s="48"/>
    </row>
    <row r="17" spans="1:65" x14ac:dyDescent="0.25">
      <c r="A17" s="46">
        <v>43132</v>
      </c>
      <c r="C17" s="87"/>
      <c r="E17" s="47"/>
      <c r="G17" s="47"/>
      <c r="I17" s="47"/>
      <c r="K17" s="47"/>
      <c r="M17" s="48"/>
      <c r="O17" s="47"/>
      <c r="Q17" s="48"/>
      <c r="S17" s="47"/>
      <c r="U17" s="87"/>
      <c r="W17" s="47"/>
      <c r="Y17" s="47"/>
      <c r="AA17" s="87"/>
      <c r="AC17" s="87"/>
      <c r="AE17" s="87"/>
      <c r="AG17" s="48"/>
      <c r="AI17" s="47"/>
      <c r="AK17" s="87"/>
      <c r="AM17" s="87"/>
      <c r="AO17" s="47"/>
      <c r="AQ17" s="47"/>
      <c r="AS17" s="89"/>
      <c r="AU17" s="48"/>
      <c r="AW17" s="48"/>
      <c r="AY17" s="48"/>
      <c r="BA17" s="48"/>
      <c r="BC17" s="90"/>
      <c r="BE17" s="47"/>
      <c r="BG17" s="47"/>
      <c r="BI17" s="48"/>
      <c r="BK17" s="48"/>
      <c r="BM17" s="48"/>
    </row>
    <row r="18" spans="1:65" x14ac:dyDescent="0.25">
      <c r="A18" s="46">
        <v>43160</v>
      </c>
      <c r="C18" s="87"/>
      <c r="E18" s="47"/>
      <c r="G18" s="47"/>
      <c r="I18" s="47"/>
      <c r="K18" s="47"/>
      <c r="M18" s="48"/>
      <c r="O18" s="47"/>
      <c r="Q18" s="48"/>
      <c r="S18" s="47"/>
      <c r="U18" s="87"/>
      <c r="W18" s="47"/>
      <c r="Y18" s="47"/>
      <c r="AA18" s="87"/>
      <c r="AC18" s="87"/>
      <c r="AE18" s="87"/>
      <c r="AG18" s="48"/>
      <c r="AI18" s="47"/>
      <c r="AK18" s="87"/>
      <c r="AM18" s="87"/>
      <c r="AO18" s="47"/>
      <c r="AQ18" s="47"/>
      <c r="AS18" s="89"/>
      <c r="AU18" s="48"/>
      <c r="AW18" s="48"/>
      <c r="AY18" s="48"/>
      <c r="BA18" s="48"/>
      <c r="BC18" s="90"/>
      <c r="BE18" s="47"/>
      <c r="BG18" s="47"/>
      <c r="BI18" s="48"/>
      <c r="BK18" s="48"/>
      <c r="BM18" s="48"/>
    </row>
    <row r="19" spans="1:65" x14ac:dyDescent="0.25">
      <c r="A19" s="46">
        <v>43191</v>
      </c>
      <c r="B19" s="87">
        <f>VLOOKUP($A19,dXdata!DATA,MATCH(B$3,dXdata!IDS,0) + 1,FALSE)</f>
        <v>2.3930384336475541</v>
      </c>
      <c r="C19" s="87"/>
    </row>
    <row r="20" spans="1:65" x14ac:dyDescent="0.25">
      <c r="A20" s="46">
        <v>43221</v>
      </c>
      <c r="B20" s="87">
        <f>VLOOKUP($A20,dXdata!DATA,MATCH(B$3,dXdata!IDS,0) + 1,FALSE)</f>
        <v>2.6124818577648812</v>
      </c>
      <c r="C20" s="87"/>
    </row>
    <row r="21" spans="1:65" x14ac:dyDescent="0.25">
      <c r="A21" s="46">
        <v>43252</v>
      </c>
      <c r="B21" s="87">
        <f>VLOOKUP($A21,dXdata!DATA,MATCH(B$3,dXdata!IDS,0) + 1,FALSE)</f>
        <v>2.6181818181818084</v>
      </c>
      <c r="C21" s="87"/>
    </row>
    <row r="22" spans="1:65" x14ac:dyDescent="0.25">
      <c r="A22" s="46">
        <v>43282</v>
      </c>
      <c r="B22" s="87">
        <f>VLOOKUP($A22,dXdata!DATA,MATCH(B$3,dXdata!IDS,0) + 1,FALSE)</f>
        <v>3.3405954974582652</v>
      </c>
      <c r="C22" s="87"/>
    </row>
    <row r="23" spans="1:65" x14ac:dyDescent="0.25">
      <c r="A23" s="46">
        <v>43313</v>
      </c>
      <c r="B23" s="87">
        <f>VLOOKUP($A23,dXdata!DATA,MATCH(B$3,dXdata!IDS,0) + 1,FALSE)</f>
        <v>2.9710144927536097</v>
      </c>
      <c r="C23" s="87"/>
    </row>
    <row r="24" spans="1:65" x14ac:dyDescent="0.25">
      <c r="A24" s="46">
        <v>43344</v>
      </c>
      <c r="B24" s="87">
        <f>VLOOKUP($A24,dXdata!DATA,MATCH(B$3,dXdata!IDS,0) + 1,FALSE)</f>
        <v>2.7616279069767602</v>
      </c>
      <c r="C24" s="87"/>
    </row>
    <row r="25" spans="1:65" x14ac:dyDescent="0.25">
      <c r="A25" s="46">
        <v>43374</v>
      </c>
      <c r="B25" s="87">
        <f>VLOOKUP($A25,dXdata!DATA,MATCH(B$3,dXdata!IDS,0) + 1,FALSE)</f>
        <v>2.532561505065134</v>
      </c>
      <c r="C25" s="87"/>
    </row>
    <row r="26" spans="1:65" x14ac:dyDescent="0.25">
      <c r="A26" s="46">
        <v>43405</v>
      </c>
      <c r="B26" s="87">
        <f>VLOOKUP($A26,dXdata!DATA,MATCH(B$3,dXdata!IDS,0) + 1,FALSE)</f>
        <v>1.4398848092152639</v>
      </c>
      <c r="C26" s="87"/>
    </row>
    <row r="27" spans="1:65" x14ac:dyDescent="0.25">
      <c r="A27" s="46">
        <v>43435</v>
      </c>
      <c r="B27" s="87">
        <f>VLOOKUP($A27,dXdata!DATA,MATCH(B$3,dXdata!IDS,0) + 1,FALSE)</f>
        <v>1.9565217391304346</v>
      </c>
      <c r="C27" s="87"/>
    </row>
    <row r="28" spans="1:65" x14ac:dyDescent="0.25">
      <c r="A28" s="46">
        <v>43466</v>
      </c>
      <c r="B28" s="87">
        <f>VLOOKUP($A28,dXdata!DATA,MATCH(B$3,dXdata!IDS,0) + 1,FALSE)</f>
        <v>1.0050251256281229</v>
      </c>
      <c r="C28" s="8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103"/>
  <sheetViews>
    <sheetView workbookViewId="0">
      <selection activeCell="A12" sqref="A12"/>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147</v>
      </c>
    </row>
    <row r="6" spans="1:34" s="22" customFormat="1" ht="11.25" x14ac:dyDescent="0.15">
      <c r="A6" s="21" t="s">
        <v>88</v>
      </c>
      <c r="B6" s="24" t="s">
        <v>89</v>
      </c>
      <c r="G6" s="25"/>
    </row>
    <row r="7" spans="1:34"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36" customFormat="1" ht="127.5" x14ac:dyDescent="0.2">
      <c r="A12" s="35" t="s">
        <v>68</v>
      </c>
      <c r="B12" s="36" t="s">
        <v>116</v>
      </c>
      <c r="C12" s="36" t="s">
        <v>117</v>
      </c>
      <c r="D12" s="36" t="s">
        <v>80</v>
      </c>
      <c r="E12" s="36" t="s">
        <v>8</v>
      </c>
      <c r="F12" s="36" t="s">
        <v>82</v>
      </c>
      <c r="G12" s="36" t="s">
        <v>83</v>
      </c>
      <c r="H12" s="36" t="s">
        <v>84</v>
      </c>
      <c r="I12" s="36" t="s">
        <v>220</v>
      </c>
      <c r="J12" s="36" t="s">
        <v>86</v>
      </c>
      <c r="K12" s="36" t="s">
        <v>118</v>
      </c>
      <c r="L12" s="36" t="s">
        <v>119</v>
      </c>
      <c r="M12" s="36" t="s">
        <v>120</v>
      </c>
      <c r="N12" s="36" t="s">
        <v>121</v>
      </c>
      <c r="O12" s="36" t="s">
        <v>122</v>
      </c>
      <c r="P12" s="36" t="s">
        <v>226</v>
      </c>
      <c r="Q12" s="36" t="s">
        <v>125</v>
      </c>
      <c r="R12" s="36" t="s">
        <v>127</v>
      </c>
      <c r="S12" s="36" t="s">
        <v>38</v>
      </c>
      <c r="T12" s="36" t="s">
        <v>128</v>
      </c>
      <c r="U12" s="36" t="s">
        <v>129</v>
      </c>
      <c r="V12" s="36" t="s">
        <v>131</v>
      </c>
      <c r="W12" s="36" t="s">
        <v>47</v>
      </c>
      <c r="X12" s="36" t="s">
        <v>134</v>
      </c>
      <c r="Y12" s="36" t="s">
        <v>135</v>
      </c>
      <c r="Z12" s="36" t="s">
        <v>242</v>
      </c>
      <c r="AA12" s="36" t="s">
        <v>244</v>
      </c>
      <c r="AB12" s="36" t="s">
        <v>245</v>
      </c>
      <c r="AC12" s="36" t="s">
        <v>140</v>
      </c>
      <c r="AD12" s="36" t="s">
        <v>141</v>
      </c>
      <c r="AE12" s="36" t="s">
        <v>142</v>
      </c>
      <c r="AF12" s="36" t="s">
        <v>143</v>
      </c>
      <c r="AG12" s="36" t="s">
        <v>144</v>
      </c>
      <c r="AH12" s="36" t="s">
        <v>145</v>
      </c>
    </row>
    <row r="13" spans="1:34" s="38" customFormat="1" x14ac:dyDescent="0.2">
      <c r="A13" s="37" t="s">
        <v>69</v>
      </c>
      <c r="B13" s="38" t="s">
        <v>15</v>
      </c>
      <c r="C13" s="38" t="s">
        <v>15</v>
      </c>
      <c r="D13" s="38" t="s">
        <v>44</v>
      </c>
      <c r="E13" s="38" t="s">
        <v>44</v>
      </c>
      <c r="F13" s="38" t="s">
        <v>11</v>
      </c>
      <c r="G13" s="38" t="s">
        <v>13</v>
      </c>
      <c r="H13" s="38" t="s">
        <v>15</v>
      </c>
      <c r="I13" s="38" t="s">
        <v>13</v>
      </c>
      <c r="J13" s="38" t="s">
        <v>15</v>
      </c>
      <c r="K13" s="38" t="s">
        <v>15</v>
      </c>
      <c r="L13" s="38" t="s">
        <v>15</v>
      </c>
      <c r="M13" s="38" t="s">
        <v>15</v>
      </c>
      <c r="N13" s="38" t="s">
        <v>15</v>
      </c>
      <c r="O13" s="38" t="s">
        <v>123</v>
      </c>
      <c r="P13" s="38" t="s">
        <v>227</v>
      </c>
      <c r="Q13" s="49" t="s">
        <v>126</v>
      </c>
      <c r="R13" s="38" t="s">
        <v>15</v>
      </c>
      <c r="S13" s="38" t="s">
        <v>44</v>
      </c>
      <c r="T13" s="38" t="s">
        <v>44</v>
      </c>
      <c r="U13" s="38" t="s">
        <v>130</v>
      </c>
      <c r="V13" s="38" t="s">
        <v>132</v>
      </c>
      <c r="W13" s="38" t="s">
        <v>133</v>
      </c>
      <c r="X13" s="38" t="s">
        <v>51</v>
      </c>
      <c r="Y13" s="38" t="s">
        <v>136</v>
      </c>
      <c r="Z13" s="38" t="s">
        <v>243</v>
      </c>
      <c r="AA13" s="38" t="s">
        <v>46</v>
      </c>
      <c r="AB13" s="38" t="s">
        <v>246</v>
      </c>
      <c r="AC13" s="38" t="s">
        <v>130</v>
      </c>
      <c r="AD13" s="38" t="s">
        <v>130</v>
      </c>
      <c r="AG13" s="38" t="s">
        <v>136</v>
      </c>
      <c r="AH13" s="38" t="s">
        <v>146</v>
      </c>
    </row>
    <row r="14" spans="1:34" s="38" customFormat="1" x14ac:dyDescent="0.2">
      <c r="A14" s="37" t="s">
        <v>64</v>
      </c>
      <c r="B14" s="42" t="s">
        <v>81</v>
      </c>
      <c r="C14" s="42" t="s">
        <v>81</v>
      </c>
      <c r="D14" s="42" t="s">
        <v>81</v>
      </c>
      <c r="E14" s="42" t="s">
        <v>81</v>
      </c>
      <c r="F14" s="42" t="s">
        <v>81</v>
      </c>
      <c r="G14" s="42" t="s">
        <v>81</v>
      </c>
      <c r="H14" s="42" t="s">
        <v>81</v>
      </c>
      <c r="I14" s="42" t="s">
        <v>81</v>
      </c>
      <c r="J14" s="42" t="s">
        <v>81</v>
      </c>
      <c r="K14" s="42" t="s">
        <v>81</v>
      </c>
      <c r="L14" s="42" t="s">
        <v>81</v>
      </c>
      <c r="M14" s="42" t="s">
        <v>81</v>
      </c>
      <c r="N14" s="42" t="s">
        <v>81</v>
      </c>
      <c r="O14" s="42" t="s">
        <v>81</v>
      </c>
      <c r="P14" s="42" t="s">
        <v>81</v>
      </c>
      <c r="Q14" s="42" t="s">
        <v>81</v>
      </c>
      <c r="R14" s="42" t="s">
        <v>81</v>
      </c>
      <c r="S14" s="42" t="s">
        <v>81</v>
      </c>
      <c r="T14" s="42" t="s">
        <v>81</v>
      </c>
      <c r="U14" s="42" t="s">
        <v>81</v>
      </c>
      <c r="V14" s="42" t="s">
        <v>81</v>
      </c>
      <c r="W14" s="42" t="s">
        <v>81</v>
      </c>
      <c r="X14" s="42" t="s">
        <v>81</v>
      </c>
      <c r="Y14" s="42" t="s">
        <v>81</v>
      </c>
      <c r="Z14" s="42" t="s">
        <v>81</v>
      </c>
      <c r="AA14" s="42" t="s">
        <v>81</v>
      </c>
      <c r="AB14" s="42" t="s">
        <v>81</v>
      </c>
      <c r="AC14" s="42" t="s">
        <v>81</v>
      </c>
      <c r="AD14" s="42" t="s">
        <v>81</v>
      </c>
      <c r="AE14" s="42" t="s">
        <v>81</v>
      </c>
      <c r="AF14" s="42" t="s">
        <v>81</v>
      </c>
      <c r="AG14" s="42" t="s">
        <v>81</v>
      </c>
      <c r="AH14" s="42" t="s">
        <v>81</v>
      </c>
    </row>
    <row r="15" spans="1:34" s="40" customFormat="1" x14ac:dyDescent="0.2">
      <c r="A15" s="39" t="s">
        <v>70</v>
      </c>
      <c r="B15" s="40">
        <v>45433</v>
      </c>
      <c r="C15" s="40">
        <v>45433</v>
      </c>
      <c r="D15" s="40">
        <v>45422</v>
      </c>
      <c r="E15" s="40">
        <v>45422</v>
      </c>
      <c r="F15" s="40">
        <v>45422</v>
      </c>
      <c r="G15" s="40">
        <v>45422</v>
      </c>
      <c r="H15" s="40">
        <v>45422</v>
      </c>
      <c r="I15" s="40">
        <v>45422</v>
      </c>
      <c r="J15" s="40">
        <v>45422</v>
      </c>
      <c r="K15" s="40">
        <v>45422</v>
      </c>
      <c r="L15" s="40">
        <v>45422</v>
      </c>
      <c r="M15" s="40">
        <v>45422</v>
      </c>
      <c r="N15" s="40">
        <v>45422</v>
      </c>
      <c r="O15" s="40">
        <v>45422</v>
      </c>
      <c r="P15" s="40">
        <v>45422</v>
      </c>
      <c r="Q15" s="40">
        <v>45422</v>
      </c>
      <c r="R15" s="40">
        <v>45422</v>
      </c>
      <c r="S15" s="40">
        <v>45414</v>
      </c>
      <c r="T15" s="40">
        <v>45414</v>
      </c>
      <c r="U15" s="40">
        <v>45373</v>
      </c>
      <c r="V15" s="40">
        <v>45390</v>
      </c>
      <c r="W15" s="40">
        <v>43188</v>
      </c>
      <c r="X15" s="40">
        <v>45433</v>
      </c>
      <c r="Y15" s="40">
        <v>45422</v>
      </c>
      <c r="Z15" s="40">
        <v>45422</v>
      </c>
      <c r="AA15" s="40">
        <v>45422</v>
      </c>
      <c r="AB15" s="40">
        <v>45422</v>
      </c>
      <c r="AC15" s="40">
        <v>45433</v>
      </c>
      <c r="AD15" s="40">
        <v>45433</v>
      </c>
      <c r="AE15" s="40">
        <v>43714</v>
      </c>
      <c r="AF15" s="40">
        <v>43714</v>
      </c>
      <c r="AG15" s="40">
        <v>45422</v>
      </c>
      <c r="AH15" s="40">
        <v>45422</v>
      </c>
    </row>
    <row r="16" spans="1:34" x14ac:dyDescent="0.2">
      <c r="A16" s="43">
        <v>42736</v>
      </c>
      <c r="B16" s="50">
        <v>2.3082650781831582</v>
      </c>
      <c r="C16" s="44">
        <v>2.1293375394321856</v>
      </c>
      <c r="D16" s="44">
        <v>9.5</v>
      </c>
      <c r="E16" s="44">
        <v>6.6</v>
      </c>
      <c r="F16" s="44">
        <v>844.3</v>
      </c>
      <c r="G16" s="45">
        <v>91470</v>
      </c>
      <c r="H16" s="44">
        <v>37.756024096385545</v>
      </c>
      <c r="I16" s="45">
        <v>30950</v>
      </c>
      <c r="J16" s="44">
        <v>46.612979630506878</v>
      </c>
      <c r="K16" s="50">
        <v>-0.45796532548250113</v>
      </c>
      <c r="L16" s="44">
        <v>0.18109474700256367</v>
      </c>
      <c r="M16" s="44">
        <v>-1.8750000000000044</v>
      </c>
      <c r="N16" s="44">
        <v>-2.9855725127178712</v>
      </c>
      <c r="O16" s="50">
        <v>52.5</v>
      </c>
      <c r="P16" s="51" t="e">
        <v>#N/A</v>
      </c>
      <c r="Q16" s="44">
        <v>1243.5454999999999</v>
      </c>
      <c r="R16" s="44">
        <v>1.6483340015768455</v>
      </c>
      <c r="S16" s="50">
        <v>2.7</v>
      </c>
      <c r="T16" s="50">
        <v>0.75</v>
      </c>
      <c r="U16" s="44">
        <v>6.7269920000000001</v>
      </c>
      <c r="V16" s="50">
        <v>2.6747500070504504</v>
      </c>
      <c r="W16" s="51">
        <v>101.669213</v>
      </c>
      <c r="X16" s="45">
        <v>426</v>
      </c>
      <c r="Y16" s="45">
        <v>391</v>
      </c>
      <c r="Z16" s="51">
        <v>943</v>
      </c>
      <c r="AA16" s="51">
        <v>467509</v>
      </c>
      <c r="AB16" s="51">
        <v>0.39571968107427613</v>
      </c>
      <c r="AC16" s="44">
        <v>6.1695210166645147</v>
      </c>
      <c r="AD16" s="44">
        <v>5.7489610000000004</v>
      </c>
      <c r="AE16" s="45">
        <v>0</v>
      </c>
      <c r="AF16" s="45">
        <v>15</v>
      </c>
      <c r="AG16" s="45">
        <v>8</v>
      </c>
      <c r="AH16" s="166">
        <v>211.71463941000002</v>
      </c>
    </row>
    <row r="17" spans="1:34" x14ac:dyDescent="0.2">
      <c r="A17" s="43">
        <v>42767</v>
      </c>
      <c r="B17" s="50">
        <v>2.0833333333333259</v>
      </c>
      <c r="C17" s="44">
        <v>2.0456333595594067</v>
      </c>
      <c r="D17" s="44">
        <v>9.1999999999999993</v>
      </c>
      <c r="E17" s="44">
        <v>6.9</v>
      </c>
      <c r="F17" s="44">
        <v>840.8</v>
      </c>
      <c r="G17" s="45">
        <v>86300</v>
      </c>
      <c r="H17" s="44">
        <v>25.94862813776999</v>
      </c>
      <c r="I17" s="45">
        <v>29220</v>
      </c>
      <c r="J17" s="44">
        <v>34.654377880184327</v>
      </c>
      <c r="K17" s="50">
        <v>0</v>
      </c>
      <c r="L17" s="44">
        <v>-1.1562091917591277</v>
      </c>
      <c r="M17" s="44">
        <v>-0.93457943925233655</v>
      </c>
      <c r="N17" s="44">
        <v>-1.5438537928732399</v>
      </c>
      <c r="O17" s="50">
        <v>53.47</v>
      </c>
      <c r="P17" s="51" t="e">
        <v>#N/A</v>
      </c>
      <c r="Q17" s="44">
        <v>1244.4760000000001</v>
      </c>
      <c r="R17" s="44">
        <v>2.3092660534253406</v>
      </c>
      <c r="S17" s="50">
        <v>2.7</v>
      </c>
      <c r="T17" s="50">
        <v>0.75</v>
      </c>
      <c r="U17" s="44">
        <v>6.755541</v>
      </c>
      <c r="V17" s="50">
        <v>2.6824422790222515</v>
      </c>
      <c r="W17" s="51">
        <v>110.624357</v>
      </c>
      <c r="X17" s="45">
        <v>508</v>
      </c>
      <c r="Y17" s="45">
        <v>426</v>
      </c>
      <c r="Z17" s="51">
        <v>1334</v>
      </c>
      <c r="AA17" s="51">
        <v>480786</v>
      </c>
      <c r="AB17" s="51">
        <v>0.54249694997966658</v>
      </c>
      <c r="AC17" s="44">
        <v>6.2805844775872988</v>
      </c>
      <c r="AD17" s="44">
        <v>5.8468669999999996</v>
      </c>
      <c r="AE17" s="45">
        <v>401</v>
      </c>
      <c r="AF17" s="45">
        <v>420</v>
      </c>
      <c r="AG17" s="45">
        <v>9</v>
      </c>
      <c r="AH17" s="166">
        <v>203.25591274999999</v>
      </c>
    </row>
    <row r="18" spans="1:34" x14ac:dyDescent="0.2">
      <c r="A18" s="43">
        <v>42795</v>
      </c>
      <c r="B18" s="50">
        <v>1.3284132841328455</v>
      </c>
      <c r="C18" s="44">
        <v>1.5637216575449475</v>
      </c>
      <c r="D18" s="44">
        <v>9.5</v>
      </c>
      <c r="E18" s="44">
        <v>7.1</v>
      </c>
      <c r="F18" s="44">
        <v>836</v>
      </c>
      <c r="G18" s="45">
        <v>83010</v>
      </c>
      <c r="H18" s="44">
        <v>16.488913836654497</v>
      </c>
      <c r="I18" s="45">
        <v>28220</v>
      </c>
      <c r="J18" s="44">
        <v>25.199645075421472</v>
      </c>
      <c r="K18" s="50">
        <v>-1.0645161290322558</v>
      </c>
      <c r="L18" s="44">
        <v>-0.88815412204812372</v>
      </c>
      <c r="M18" s="44">
        <v>-0.92592592592591894</v>
      </c>
      <c r="N18" s="44">
        <v>-1.2517615850120123</v>
      </c>
      <c r="O18" s="50">
        <v>49.33</v>
      </c>
      <c r="P18" s="51" t="e">
        <v>#N/A</v>
      </c>
      <c r="Q18" s="44">
        <v>1245.4065000000001</v>
      </c>
      <c r="R18" s="44">
        <v>3.1439706408393997</v>
      </c>
      <c r="S18" s="50">
        <v>2.7</v>
      </c>
      <c r="T18" s="50">
        <v>0.75</v>
      </c>
      <c r="U18" s="44">
        <v>6.6966210000000004</v>
      </c>
      <c r="V18" s="50">
        <v>2.6739385073595798</v>
      </c>
      <c r="W18" s="51">
        <v>111.692083</v>
      </c>
      <c r="X18" s="45">
        <v>1145</v>
      </c>
      <c r="Y18" s="45">
        <v>504</v>
      </c>
      <c r="Z18" s="51">
        <v>1906</v>
      </c>
      <c r="AA18" s="51">
        <v>490980</v>
      </c>
      <c r="AB18" s="51">
        <v>0.58736517719568571</v>
      </c>
      <c r="AC18" s="44">
        <v>6.4467492999524092</v>
      </c>
      <c r="AD18" s="44">
        <v>5.9791249999999998</v>
      </c>
      <c r="AE18" s="45">
        <v>327</v>
      </c>
      <c r="AF18" s="45">
        <v>231</v>
      </c>
      <c r="AG18" s="45">
        <v>10</v>
      </c>
      <c r="AH18" s="166">
        <v>377.28521883999997</v>
      </c>
    </row>
    <row r="19" spans="1:34" x14ac:dyDescent="0.2">
      <c r="A19" s="43">
        <v>42826</v>
      </c>
      <c r="B19" s="50">
        <v>1.77121771217712</v>
      </c>
      <c r="C19" s="44">
        <v>1.6367887763055311</v>
      </c>
      <c r="D19" s="44">
        <v>9.4</v>
      </c>
      <c r="E19" s="44">
        <v>7</v>
      </c>
      <c r="F19" s="44">
        <v>839.3</v>
      </c>
      <c r="G19" s="45">
        <v>79540</v>
      </c>
      <c r="H19" s="44">
        <v>8.3208497889146074</v>
      </c>
      <c r="I19" s="45">
        <v>27110</v>
      </c>
      <c r="J19" s="44">
        <v>15.805211448099099</v>
      </c>
      <c r="K19" s="50">
        <v>-1.616031027795739</v>
      </c>
      <c r="L19" s="44">
        <v>0.37313536655556589</v>
      </c>
      <c r="M19" s="44">
        <v>0</v>
      </c>
      <c r="N19" s="44">
        <v>-0.18310445276737974</v>
      </c>
      <c r="O19" s="50">
        <v>51.06</v>
      </c>
      <c r="P19" s="51" t="e">
        <v>#N/A</v>
      </c>
      <c r="Q19" s="44">
        <v>1246.337</v>
      </c>
      <c r="R19" s="44">
        <v>3.4111075212930775</v>
      </c>
      <c r="S19" s="50">
        <v>2.7</v>
      </c>
      <c r="T19" s="50">
        <v>0.75</v>
      </c>
      <c r="U19" s="44">
        <v>6.7319459999999998</v>
      </c>
      <c r="V19" s="50">
        <v>2.732619088568812</v>
      </c>
      <c r="W19" s="51">
        <v>109.403066</v>
      </c>
      <c r="X19" s="45">
        <v>1099</v>
      </c>
      <c r="Y19" s="45">
        <v>407</v>
      </c>
      <c r="Z19" s="51">
        <v>1971</v>
      </c>
      <c r="AA19" s="51">
        <v>495555</v>
      </c>
      <c r="AB19" s="51">
        <v>0.59799757281553401</v>
      </c>
      <c r="AC19" s="44">
        <v>6.4426544875740452</v>
      </c>
      <c r="AD19" s="44">
        <v>6.0370160000000004</v>
      </c>
      <c r="AE19" s="45">
        <v>229</v>
      </c>
      <c r="AF19" s="45">
        <v>154</v>
      </c>
      <c r="AG19" s="45">
        <v>14</v>
      </c>
      <c r="AH19" s="166">
        <v>262.26815905999996</v>
      </c>
    </row>
    <row r="20" spans="1:34" x14ac:dyDescent="0.2">
      <c r="A20" s="43">
        <v>42856</v>
      </c>
      <c r="B20" s="50">
        <v>1.3980868285504044</v>
      </c>
      <c r="C20" s="44">
        <v>1.3198757763975166</v>
      </c>
      <c r="D20" s="44">
        <v>9.6</v>
      </c>
      <c r="E20" s="44">
        <v>6.9</v>
      </c>
      <c r="F20" s="44">
        <v>846.7</v>
      </c>
      <c r="G20" s="45">
        <v>73040</v>
      </c>
      <c r="H20" s="44">
        <v>-9.7714638665843072</v>
      </c>
      <c r="I20" s="45">
        <v>25820</v>
      </c>
      <c r="J20" s="44">
        <v>0.66276803118907601</v>
      </c>
      <c r="K20" s="50">
        <v>-0.52579691094314374</v>
      </c>
      <c r="L20" s="44">
        <v>0.56565200486637934</v>
      </c>
      <c r="M20" s="44">
        <v>-0.92879256965943124</v>
      </c>
      <c r="N20" s="44">
        <v>-1.2717147369295967</v>
      </c>
      <c r="O20" s="50">
        <v>48.48</v>
      </c>
      <c r="P20" s="51" t="e">
        <v>#N/A</v>
      </c>
      <c r="Q20" s="44">
        <v>1248.0875833333332</v>
      </c>
      <c r="R20" s="44">
        <v>4.2269888126508892</v>
      </c>
      <c r="S20" s="50">
        <v>2.7</v>
      </c>
      <c r="T20" s="50">
        <v>0.75</v>
      </c>
      <c r="U20" s="44">
        <v>6.794861</v>
      </c>
      <c r="V20" s="50">
        <v>2.7546618513065968</v>
      </c>
      <c r="W20" s="51">
        <v>111.52138100000001</v>
      </c>
      <c r="X20" s="45">
        <v>957</v>
      </c>
      <c r="Y20" s="45">
        <v>460</v>
      </c>
      <c r="Z20" s="51">
        <v>2119</v>
      </c>
      <c r="AA20" s="51">
        <v>504316</v>
      </c>
      <c r="AB20" s="51">
        <v>0.54811174340403512</v>
      </c>
      <c r="AC20" s="44">
        <v>6.7520509630280019</v>
      </c>
      <c r="AD20" s="44">
        <v>6.1977659999999997</v>
      </c>
      <c r="AE20" s="45">
        <v>253</v>
      </c>
      <c r="AF20" s="45">
        <v>217</v>
      </c>
      <c r="AG20" s="45">
        <v>15</v>
      </c>
      <c r="AH20" s="166">
        <v>377.82733134999995</v>
      </c>
    </row>
    <row r="21" spans="1:34" x14ac:dyDescent="0.2">
      <c r="A21" s="43">
        <v>42887</v>
      </c>
      <c r="B21" s="50">
        <v>0.65885797950220315</v>
      </c>
      <c r="C21" s="44">
        <v>1.0069713400464808</v>
      </c>
      <c r="D21" s="44">
        <v>8.9</v>
      </c>
      <c r="E21" s="44">
        <v>6.5</v>
      </c>
      <c r="F21" s="44">
        <v>855.7</v>
      </c>
      <c r="G21" s="45">
        <v>71520</v>
      </c>
      <c r="H21" s="44">
        <v>-12.759209563308127</v>
      </c>
      <c r="I21" s="45">
        <v>24600</v>
      </c>
      <c r="J21" s="44">
        <v>-5.6748466257668717</v>
      </c>
      <c r="K21" s="50">
        <v>-0.16556291390729116</v>
      </c>
      <c r="L21" s="44">
        <v>0.96207085414652393</v>
      </c>
      <c r="M21" s="44">
        <v>-1.2499999999999956</v>
      </c>
      <c r="N21" s="44">
        <v>-1.7365771812080544</v>
      </c>
      <c r="O21" s="50">
        <v>45.18</v>
      </c>
      <c r="P21" s="51" t="e">
        <v>#N/A</v>
      </c>
      <c r="Q21" s="44">
        <v>1249.8381666666667</v>
      </c>
      <c r="R21" s="44">
        <v>3.9775265687402639</v>
      </c>
      <c r="S21" s="50">
        <v>2.7</v>
      </c>
      <c r="T21" s="50">
        <v>0.75</v>
      </c>
      <c r="U21" s="44">
        <v>6.8457819999999998</v>
      </c>
      <c r="V21" s="50">
        <v>2.7605146304184909</v>
      </c>
      <c r="W21" s="51">
        <v>111.516792</v>
      </c>
      <c r="X21" s="45">
        <v>1390</v>
      </c>
      <c r="Y21" s="45">
        <v>435</v>
      </c>
      <c r="Z21" s="51">
        <v>2140</v>
      </c>
      <c r="AA21" s="51">
        <v>500889</v>
      </c>
      <c r="AB21" s="51">
        <v>0.56990679094540608</v>
      </c>
      <c r="AC21" s="44">
        <v>6.5671840084251869</v>
      </c>
      <c r="AD21" s="44">
        <v>5.9678290000000001</v>
      </c>
      <c r="AE21" s="45">
        <v>292</v>
      </c>
      <c r="AF21" s="45">
        <v>208</v>
      </c>
      <c r="AG21" s="45">
        <v>12</v>
      </c>
      <c r="AH21" s="166">
        <v>328.10005632999997</v>
      </c>
    </row>
    <row r="22" spans="1:34" x14ac:dyDescent="0.2">
      <c r="A22" s="43">
        <v>42917</v>
      </c>
      <c r="B22" s="50">
        <v>1.3245033112582627</v>
      </c>
      <c r="C22" s="44">
        <v>1.1636927851047307</v>
      </c>
      <c r="D22" s="44">
        <v>8.8000000000000007</v>
      </c>
      <c r="E22" s="44">
        <v>6.4</v>
      </c>
      <c r="F22" s="44">
        <v>862.2</v>
      </c>
      <c r="G22" s="45">
        <v>64450</v>
      </c>
      <c r="H22" s="44">
        <v>-32.021938614070244</v>
      </c>
      <c r="I22" s="45">
        <v>22440</v>
      </c>
      <c r="J22" s="44">
        <v>-28.237927726255197</v>
      </c>
      <c r="K22" s="50">
        <v>0.99042588312974189</v>
      </c>
      <c r="L22" s="44">
        <v>-0.69040168385939849</v>
      </c>
      <c r="M22" s="44">
        <v>0</v>
      </c>
      <c r="N22" s="44">
        <v>-1.0177474976869494</v>
      </c>
      <c r="O22" s="50">
        <v>46.63</v>
      </c>
      <c r="P22" s="51" t="e">
        <v>#N/A</v>
      </c>
      <c r="Q22" s="44">
        <v>1251.5887499999999</v>
      </c>
      <c r="R22" s="44">
        <v>3.3196558597889059</v>
      </c>
      <c r="S22" s="50">
        <v>2.95</v>
      </c>
      <c r="T22" s="50">
        <v>1</v>
      </c>
      <c r="U22" s="44">
        <v>6.7957280000000004</v>
      </c>
      <c r="V22" s="50">
        <v>2.7250549277897371</v>
      </c>
      <c r="W22" s="51">
        <v>113.571958</v>
      </c>
      <c r="X22" s="45">
        <v>1146</v>
      </c>
      <c r="Y22" s="45">
        <v>328</v>
      </c>
      <c r="Z22" s="51">
        <v>1637</v>
      </c>
      <c r="AA22" s="51">
        <v>478307</v>
      </c>
      <c r="AB22" s="51">
        <v>0.54914458235491448</v>
      </c>
      <c r="AC22" s="44">
        <v>6.7143076505094363</v>
      </c>
      <c r="AD22" s="44">
        <v>5.8342890000000001</v>
      </c>
      <c r="AE22" s="45">
        <v>246</v>
      </c>
      <c r="AF22" s="45">
        <v>158</v>
      </c>
      <c r="AG22" s="45">
        <v>5</v>
      </c>
      <c r="AH22" s="166">
        <v>291.66943687999998</v>
      </c>
    </row>
    <row r="23" spans="1:34" x14ac:dyDescent="0.2">
      <c r="A23" s="43">
        <v>42948</v>
      </c>
      <c r="B23" s="50">
        <v>1.247248716067495</v>
      </c>
      <c r="C23" s="44">
        <v>1.3986013986014179</v>
      </c>
      <c r="D23" s="44">
        <v>8.9</v>
      </c>
      <c r="E23" s="44">
        <v>6.5</v>
      </c>
      <c r="F23" s="44">
        <v>861.2</v>
      </c>
      <c r="G23" s="45">
        <v>67000</v>
      </c>
      <c r="H23" s="44">
        <v>-25.95048629531388</v>
      </c>
      <c r="I23" s="45">
        <v>22700</v>
      </c>
      <c r="J23" s="44">
        <v>-23.258958755916158</v>
      </c>
      <c r="K23" s="50">
        <v>3.0202456023896485</v>
      </c>
      <c r="L23" s="44">
        <v>-0.72819127280800977</v>
      </c>
      <c r="M23" s="44">
        <v>1.2698412698412653</v>
      </c>
      <c r="N23" s="44">
        <v>5.9121621621627263E-2</v>
      </c>
      <c r="O23" s="50">
        <v>48.04</v>
      </c>
      <c r="P23" s="51" t="e">
        <v>#N/A</v>
      </c>
      <c r="Q23" s="44">
        <v>1253.3393333333333</v>
      </c>
      <c r="R23" s="44">
        <v>2.9796692148358117</v>
      </c>
      <c r="S23" s="50">
        <v>2.95</v>
      </c>
      <c r="T23" s="50">
        <v>1</v>
      </c>
      <c r="U23" s="44">
        <v>6.758273</v>
      </c>
      <c r="V23" s="50">
        <v>2.6780751884443537</v>
      </c>
      <c r="W23" s="51">
        <v>121.692031</v>
      </c>
      <c r="X23" s="45">
        <v>809</v>
      </c>
      <c r="Y23" s="45">
        <v>450</v>
      </c>
      <c r="Z23" s="51">
        <v>1602</v>
      </c>
      <c r="AA23" s="51">
        <v>478712</v>
      </c>
      <c r="AB23" s="51">
        <v>0.53257978723404253</v>
      </c>
      <c r="AC23" s="44">
        <v>6.5444465990309828</v>
      </c>
      <c r="AD23" s="44">
        <v>5.9496770000000003</v>
      </c>
      <c r="AE23" s="45">
        <v>297</v>
      </c>
      <c r="AF23" s="45">
        <v>215</v>
      </c>
      <c r="AG23" s="45">
        <v>18</v>
      </c>
      <c r="AH23" s="166">
        <v>338.38902560000002</v>
      </c>
    </row>
    <row r="24" spans="1:34" x14ac:dyDescent="0.2">
      <c r="A24" s="43">
        <v>42979</v>
      </c>
      <c r="B24" s="50">
        <v>1.4001473839351464</v>
      </c>
      <c r="C24" s="44">
        <v>1.552795031055898</v>
      </c>
      <c r="D24" s="44">
        <v>8.8000000000000007</v>
      </c>
      <c r="E24" s="44">
        <v>6.4</v>
      </c>
      <c r="F24" s="44">
        <v>857.2</v>
      </c>
      <c r="G24" s="45">
        <v>65730</v>
      </c>
      <c r="H24" s="44">
        <v>-32.914880587875075</v>
      </c>
      <c r="I24" s="45">
        <v>22440</v>
      </c>
      <c r="J24" s="44">
        <v>-32.429990966576327</v>
      </c>
      <c r="K24" s="50">
        <v>3.1550979740949892</v>
      </c>
      <c r="L24" s="44">
        <v>3.6071013134723717</v>
      </c>
      <c r="M24" s="44">
        <v>3.2154340836012762</v>
      </c>
      <c r="N24" s="44">
        <v>1.7279536942458318</v>
      </c>
      <c r="O24" s="50">
        <v>49.82</v>
      </c>
      <c r="P24" s="51" t="e">
        <v>#N/A</v>
      </c>
      <c r="Q24" s="44">
        <v>1255.0899166666668</v>
      </c>
      <c r="R24" s="44">
        <v>2.9770961697147769</v>
      </c>
      <c r="S24" s="50">
        <v>3.2</v>
      </c>
      <c r="T24" s="50">
        <v>1.25</v>
      </c>
      <c r="U24" s="44">
        <v>6.8704289999999997</v>
      </c>
      <c r="V24" s="50">
        <v>2.7310991879245403</v>
      </c>
      <c r="W24" s="51">
        <v>112.44416</v>
      </c>
      <c r="X24" s="45">
        <v>914</v>
      </c>
      <c r="Y24" s="45">
        <v>404</v>
      </c>
      <c r="Z24" s="51">
        <v>1462</v>
      </c>
      <c r="AA24" s="51">
        <v>484849</v>
      </c>
      <c r="AB24" s="51">
        <v>0.44764237599510104</v>
      </c>
      <c r="AC24" s="44">
        <v>6.6632526660107381</v>
      </c>
      <c r="AD24" s="44">
        <v>5.9392870000000002</v>
      </c>
      <c r="AE24" s="45">
        <v>296</v>
      </c>
      <c r="AF24" s="45">
        <v>189</v>
      </c>
      <c r="AG24" s="45">
        <v>5</v>
      </c>
      <c r="AH24" s="166">
        <v>1160.66917592</v>
      </c>
    </row>
    <row r="25" spans="1:34" x14ac:dyDescent="0.2">
      <c r="A25" s="43">
        <v>43009</v>
      </c>
      <c r="B25" s="50">
        <v>1.3939838591342513</v>
      </c>
      <c r="C25" s="44">
        <v>1.3942680092951187</v>
      </c>
      <c r="D25" s="44">
        <v>8.4</v>
      </c>
      <c r="E25" s="44">
        <v>6.1</v>
      </c>
      <c r="F25" s="44">
        <v>849.6</v>
      </c>
      <c r="G25" s="45">
        <v>64140</v>
      </c>
      <c r="H25" s="44">
        <v>-36.551587694133936</v>
      </c>
      <c r="I25" s="45">
        <v>21930</v>
      </c>
      <c r="J25" s="44">
        <v>-36.157205240174676</v>
      </c>
      <c r="K25" s="50">
        <v>3.6877076411960141</v>
      </c>
      <c r="L25" s="44">
        <v>2.6121115375658865</v>
      </c>
      <c r="M25" s="44">
        <v>3.5483870967742082</v>
      </c>
      <c r="N25" s="44">
        <v>3.4111465242484096</v>
      </c>
      <c r="O25" s="50">
        <v>51.58</v>
      </c>
      <c r="P25" s="51" t="e">
        <v>#N/A</v>
      </c>
      <c r="Q25" s="44">
        <v>1256.8405</v>
      </c>
      <c r="R25" s="44">
        <v>3.0464789806658787</v>
      </c>
      <c r="S25" s="50">
        <v>3.2</v>
      </c>
      <c r="T25" s="50">
        <v>1.25</v>
      </c>
      <c r="U25" s="44">
        <v>6.9847279999999996</v>
      </c>
      <c r="V25" s="50">
        <v>2.7345198208183898</v>
      </c>
      <c r="W25" s="51">
        <v>116.616759</v>
      </c>
      <c r="X25" s="45">
        <v>953</v>
      </c>
      <c r="Y25" s="45">
        <v>450</v>
      </c>
      <c r="Z25" s="51">
        <v>1467</v>
      </c>
      <c r="AA25" s="51">
        <v>475918</v>
      </c>
      <c r="AB25" s="51">
        <v>0.56336405529953915</v>
      </c>
      <c r="AC25" s="44">
        <v>6.8034641679294401</v>
      </c>
      <c r="AD25" s="44">
        <v>6.2290330000000003</v>
      </c>
      <c r="AE25" s="45">
        <v>334</v>
      </c>
      <c r="AF25" s="45">
        <v>171</v>
      </c>
      <c r="AG25" s="45">
        <v>11</v>
      </c>
      <c r="AH25" s="166">
        <v>337.90144084000002</v>
      </c>
    </row>
    <row r="26" spans="1:34" x14ac:dyDescent="0.2">
      <c r="A26" s="43">
        <v>43040</v>
      </c>
      <c r="B26" s="50">
        <v>2.584933530280642</v>
      </c>
      <c r="C26" s="44">
        <v>2.0995334370140117</v>
      </c>
      <c r="D26" s="44">
        <v>7.7</v>
      </c>
      <c r="E26" s="44">
        <v>5.7</v>
      </c>
      <c r="F26" s="44">
        <v>848.1</v>
      </c>
      <c r="G26" s="45">
        <v>64690</v>
      </c>
      <c r="H26" s="44">
        <v>-36.665361268846688</v>
      </c>
      <c r="I26" s="45">
        <v>21950</v>
      </c>
      <c r="J26" s="44">
        <v>-36.487268518518526</v>
      </c>
      <c r="K26" s="50">
        <v>2.340916584240027</v>
      </c>
      <c r="L26" s="44">
        <v>0.57078656967592956</v>
      </c>
      <c r="M26" s="44">
        <v>3.2258064516129004</v>
      </c>
      <c r="N26" s="44">
        <v>3.5565579458709307</v>
      </c>
      <c r="O26" s="50">
        <v>56.64</v>
      </c>
      <c r="P26" s="51" t="e">
        <v>#N/A</v>
      </c>
      <c r="Q26" s="44">
        <v>1258.5910833333332</v>
      </c>
      <c r="R26" s="44">
        <v>3.145708709909778</v>
      </c>
      <c r="S26" s="50">
        <v>3.2</v>
      </c>
      <c r="T26" s="50">
        <v>1.25</v>
      </c>
      <c r="U26" s="44">
        <v>6.8971289999999996</v>
      </c>
      <c r="V26" s="50">
        <v>2.7014138276780777</v>
      </c>
      <c r="W26" s="51">
        <v>121.054918</v>
      </c>
      <c r="X26" s="45">
        <v>1504</v>
      </c>
      <c r="Y26" s="45">
        <v>403</v>
      </c>
      <c r="Z26" s="51">
        <v>1411</v>
      </c>
      <c r="AA26" s="51">
        <v>461970</v>
      </c>
      <c r="AB26" s="51">
        <v>0.68461911693352728</v>
      </c>
      <c r="AC26" s="44">
        <v>6.7363336644559464</v>
      </c>
      <c r="AD26" s="44">
        <v>6.4034659999999999</v>
      </c>
      <c r="AE26" s="45">
        <v>612</v>
      </c>
      <c r="AF26" s="45">
        <v>130</v>
      </c>
      <c r="AG26" s="45">
        <v>15</v>
      </c>
      <c r="AH26" s="166">
        <v>377.48615973</v>
      </c>
    </row>
    <row r="27" spans="1:34" x14ac:dyDescent="0.2">
      <c r="A27" s="43">
        <v>43070</v>
      </c>
      <c r="B27" s="50">
        <v>1.9955654101995401</v>
      </c>
      <c r="C27" s="44">
        <v>1.8691588785046731</v>
      </c>
      <c r="D27" s="44">
        <v>7.7</v>
      </c>
      <c r="E27" s="44">
        <v>5.7</v>
      </c>
      <c r="F27" s="44">
        <v>854.5</v>
      </c>
      <c r="G27" s="45">
        <v>63240</v>
      </c>
      <c r="H27" s="44">
        <v>-36.620565243535772</v>
      </c>
      <c r="I27" s="45">
        <v>21370</v>
      </c>
      <c r="J27" s="44">
        <v>-36.417732817613803</v>
      </c>
      <c r="K27" s="50">
        <v>3.3486539724228548</v>
      </c>
      <c r="L27" s="44">
        <v>1.7349595921452243</v>
      </c>
      <c r="M27" s="44">
        <v>2.8753993610223683</v>
      </c>
      <c r="N27" s="44">
        <v>3.7884017949603166</v>
      </c>
      <c r="O27" s="50">
        <v>57.88</v>
      </c>
      <c r="P27" s="51" t="e">
        <v>#N/A</v>
      </c>
      <c r="Q27" s="44">
        <v>1260.3416666666667</v>
      </c>
      <c r="R27" s="44">
        <v>3.1327822924175797</v>
      </c>
      <c r="S27" s="50">
        <v>3.2</v>
      </c>
      <c r="T27" s="50">
        <v>1.25</v>
      </c>
      <c r="U27" s="44">
        <v>6.8710519999999997</v>
      </c>
      <c r="V27" s="50">
        <v>2.6805930444384249</v>
      </c>
      <c r="W27" s="51">
        <v>128.33478099999999</v>
      </c>
      <c r="X27" s="45">
        <v>683</v>
      </c>
      <c r="Y27" s="45">
        <v>350</v>
      </c>
      <c r="Z27" s="51">
        <v>1006</v>
      </c>
      <c r="AA27" s="51">
        <v>451587</v>
      </c>
      <c r="AB27" s="51">
        <v>0.823240589198036</v>
      </c>
      <c r="AC27" s="44">
        <v>6.7438825287739705</v>
      </c>
      <c r="AD27" s="44">
        <v>6.4719239999999996</v>
      </c>
      <c r="AE27" s="45">
        <v>162</v>
      </c>
      <c r="AF27" s="45">
        <v>112</v>
      </c>
      <c r="AG27" s="45">
        <v>9</v>
      </c>
      <c r="AH27" s="166">
        <v>296.04393754</v>
      </c>
    </row>
    <row r="28" spans="1:34" x14ac:dyDescent="0.2">
      <c r="A28" s="43">
        <v>43101</v>
      </c>
      <c r="B28" s="50">
        <v>1.3828238719068464</v>
      </c>
      <c r="C28" s="44">
        <v>1.698841698841691</v>
      </c>
      <c r="D28" s="44">
        <v>7.7</v>
      </c>
      <c r="E28" s="44">
        <v>5.8</v>
      </c>
      <c r="F28" s="44">
        <v>861.4</v>
      </c>
      <c r="G28" s="45">
        <v>62790</v>
      </c>
      <c r="H28" s="44">
        <v>-31.354542472941947</v>
      </c>
      <c r="I28" s="45">
        <v>21260</v>
      </c>
      <c r="J28" s="44">
        <v>-31.308562197092083</v>
      </c>
      <c r="K28" s="50">
        <v>2.6289845547157409</v>
      </c>
      <c r="L28" s="44">
        <v>1.8902791673289565</v>
      </c>
      <c r="M28" s="44">
        <v>2.2292993630573354</v>
      </c>
      <c r="N28" s="44">
        <v>2.8195650305166353</v>
      </c>
      <c r="O28" s="50">
        <v>63.7</v>
      </c>
      <c r="P28" s="51">
        <v>1.9374</v>
      </c>
      <c r="Q28" s="44">
        <v>1262.0922499999999</v>
      </c>
      <c r="R28" s="44">
        <v>2.9795836828463651</v>
      </c>
      <c r="S28" s="50">
        <v>3.45</v>
      </c>
      <c r="T28" s="50">
        <v>1.5</v>
      </c>
      <c r="U28" s="44">
        <v>6.9174470000000001</v>
      </c>
      <c r="V28" s="50">
        <v>2.7327703822922844</v>
      </c>
      <c r="W28" s="51">
        <v>121.757577</v>
      </c>
      <c r="X28" s="45">
        <v>651</v>
      </c>
      <c r="Y28" s="45">
        <v>383</v>
      </c>
      <c r="Z28" s="51">
        <v>959</v>
      </c>
      <c r="AA28" s="51">
        <v>468023</v>
      </c>
      <c r="AB28" s="51">
        <v>0.39047231270358312</v>
      </c>
      <c r="AC28" s="44">
        <v>6.8072946035598667</v>
      </c>
      <c r="AD28" s="44">
        <v>6.4182639999999997</v>
      </c>
      <c r="AE28" s="45">
        <v>0</v>
      </c>
      <c r="AF28" s="45">
        <v>0</v>
      </c>
      <c r="AG28" s="45">
        <v>5</v>
      </c>
      <c r="AH28" s="166">
        <v>192.50134502</v>
      </c>
    </row>
    <row r="29" spans="1:34" x14ac:dyDescent="0.2">
      <c r="A29" s="43">
        <v>43132</v>
      </c>
      <c r="B29" s="50">
        <v>2.186588921282806</v>
      </c>
      <c r="C29" s="44">
        <v>2.1588280647648617</v>
      </c>
      <c r="D29" s="44">
        <v>7.8</v>
      </c>
      <c r="E29" s="44">
        <v>6</v>
      </c>
      <c r="F29" s="44">
        <v>862.6</v>
      </c>
      <c r="G29" s="45">
        <v>60570</v>
      </c>
      <c r="H29" s="44">
        <v>-29.814600231749711</v>
      </c>
      <c r="I29" s="45">
        <v>20460</v>
      </c>
      <c r="J29" s="44">
        <v>-29.979466119096511</v>
      </c>
      <c r="K29" s="50">
        <v>1.8861788617886122</v>
      </c>
      <c r="L29" s="44">
        <v>3.7107426100343011</v>
      </c>
      <c r="M29" s="44">
        <v>0.94339622641510523</v>
      </c>
      <c r="N29" s="44">
        <v>1.6189184607560803</v>
      </c>
      <c r="O29" s="50">
        <v>62.23</v>
      </c>
      <c r="P29" s="51">
        <v>1.9621999999999999</v>
      </c>
      <c r="Q29" s="44">
        <v>1263.8428333333331</v>
      </c>
      <c r="R29" s="44">
        <v>3.1533475786369225</v>
      </c>
      <c r="S29" s="50">
        <v>3.45</v>
      </c>
      <c r="T29" s="50">
        <v>1.5</v>
      </c>
      <c r="U29" s="44">
        <v>6.8843240000000003</v>
      </c>
      <c r="V29" s="50">
        <v>2.7121186010586906</v>
      </c>
      <c r="W29" s="51">
        <v>112.01235200000001</v>
      </c>
      <c r="X29" s="45">
        <v>578</v>
      </c>
      <c r="Y29" s="45">
        <v>384</v>
      </c>
      <c r="Z29" s="51">
        <v>1089</v>
      </c>
      <c r="AA29" s="51">
        <v>493008</v>
      </c>
      <c r="AB29" s="51">
        <v>0.4533721898417985</v>
      </c>
      <c r="AC29" s="44">
        <v>6.8706299889074298</v>
      </c>
      <c r="AD29" s="44">
        <v>6.3649469999999999</v>
      </c>
      <c r="AE29" s="45">
        <v>557</v>
      </c>
      <c r="AF29" s="45">
        <v>466</v>
      </c>
      <c r="AG29" s="45">
        <v>10</v>
      </c>
      <c r="AH29" s="166">
        <v>339.76638167999999</v>
      </c>
    </row>
    <row r="30" spans="1:34" x14ac:dyDescent="0.2">
      <c r="A30" s="43">
        <v>43160</v>
      </c>
      <c r="B30" s="50">
        <v>2.2578295702840423</v>
      </c>
      <c r="C30" s="44">
        <v>2.3094688221708903</v>
      </c>
      <c r="D30" s="44">
        <v>7.9</v>
      </c>
      <c r="E30" s="44">
        <v>6.3</v>
      </c>
      <c r="F30" s="44">
        <v>858.1</v>
      </c>
      <c r="G30" s="45">
        <v>57790</v>
      </c>
      <c r="H30" s="44">
        <v>-30.38188170099988</v>
      </c>
      <c r="I30" s="45">
        <v>19480</v>
      </c>
      <c r="J30" s="44">
        <v>-30.970942593905026</v>
      </c>
      <c r="K30" s="50">
        <v>2.0215194000652081</v>
      </c>
      <c r="L30" s="44">
        <v>3.085646093420813</v>
      </c>
      <c r="M30" s="44">
        <v>-0.31152647975077885</v>
      </c>
      <c r="N30" s="44">
        <v>-5.876427132304185E-2</v>
      </c>
      <c r="O30" s="50">
        <v>62.73</v>
      </c>
      <c r="P30" s="51">
        <v>1.7306999999999999</v>
      </c>
      <c r="Q30" s="44">
        <v>1265.5934166666668</v>
      </c>
      <c r="R30" s="44">
        <v>3.1270032253824409</v>
      </c>
      <c r="S30" s="50">
        <v>3.45</v>
      </c>
      <c r="T30" s="50">
        <v>1.5</v>
      </c>
      <c r="U30" s="44">
        <v>6.8301920000000003</v>
      </c>
      <c r="V30" s="50">
        <v>2.6733772659514621</v>
      </c>
      <c r="W30" s="51">
        <v>117.05100899999999</v>
      </c>
      <c r="X30" s="45">
        <v>831</v>
      </c>
      <c r="Y30" s="45">
        <v>429</v>
      </c>
      <c r="Z30" s="51">
        <v>1369</v>
      </c>
      <c r="AA30" s="51">
        <v>495374</v>
      </c>
      <c r="AB30" s="51">
        <v>0.39738751814223511</v>
      </c>
      <c r="AC30" s="44">
        <v>6.7740900949047527</v>
      </c>
      <c r="AD30" s="44">
        <v>6.2522339999999996</v>
      </c>
      <c r="AE30" s="45">
        <v>256</v>
      </c>
      <c r="AF30" s="45">
        <v>228</v>
      </c>
      <c r="AG30" s="45">
        <v>16</v>
      </c>
      <c r="AH30" s="166">
        <v>440.72041249999978</v>
      </c>
    </row>
    <row r="31" spans="1:34" x14ac:dyDescent="0.2">
      <c r="A31" s="43">
        <v>43191</v>
      </c>
      <c r="B31" s="50">
        <v>2.3930384336475541</v>
      </c>
      <c r="C31" s="44">
        <v>2.223926380368102</v>
      </c>
      <c r="D31" s="44">
        <v>7.4</v>
      </c>
      <c r="E31" s="44">
        <v>6.2</v>
      </c>
      <c r="F31" s="44">
        <v>858.5</v>
      </c>
      <c r="G31" s="45">
        <v>56720</v>
      </c>
      <c r="H31" s="44">
        <v>-28.689967312044253</v>
      </c>
      <c r="I31" s="45">
        <v>19210</v>
      </c>
      <c r="J31" s="44">
        <v>-29.140538546661755</v>
      </c>
      <c r="K31" s="50">
        <v>2.5952693823915851</v>
      </c>
      <c r="L31" s="44">
        <v>2.1366099613552514</v>
      </c>
      <c r="M31" s="44">
        <v>-1.2383900928792491</v>
      </c>
      <c r="N31" s="44">
        <v>-1.0839656466271941</v>
      </c>
      <c r="O31" s="50">
        <v>66.25</v>
      </c>
      <c r="P31" s="51">
        <v>1.4459</v>
      </c>
      <c r="Q31" s="44">
        <v>1267.3440000000001</v>
      </c>
      <c r="R31" s="44">
        <v>2.6466693632940741</v>
      </c>
      <c r="S31" s="50">
        <v>3.45</v>
      </c>
      <c r="T31" s="50">
        <v>1.5</v>
      </c>
      <c r="U31" s="44">
        <v>6.8677320000000002</v>
      </c>
      <c r="V31" s="50">
        <v>2.6833175900450104</v>
      </c>
      <c r="W31" s="51" t="e">
        <v>#N/A</v>
      </c>
      <c r="X31" s="45">
        <v>1203</v>
      </c>
      <c r="Y31" s="45">
        <v>405</v>
      </c>
      <c r="Z31" s="51">
        <v>1514</v>
      </c>
      <c r="AA31" s="51">
        <v>478116</v>
      </c>
      <c r="AB31" s="51">
        <v>0.42480359147025815</v>
      </c>
      <c r="AC31" s="44">
        <v>6.8019838599552997</v>
      </c>
      <c r="AD31" s="44">
        <v>5.6846959999999997</v>
      </c>
      <c r="AE31" s="45">
        <v>152</v>
      </c>
      <c r="AF31" s="45">
        <v>165</v>
      </c>
      <c r="AG31" s="45">
        <v>19</v>
      </c>
      <c r="AH31" s="166">
        <v>438.01505121000002</v>
      </c>
    </row>
    <row r="32" spans="1:34" x14ac:dyDescent="0.2">
      <c r="A32" s="43">
        <v>43221</v>
      </c>
      <c r="B32" s="50">
        <v>2.6124818577648812</v>
      </c>
      <c r="C32" s="44">
        <v>2.2222222222222365</v>
      </c>
      <c r="D32" s="44">
        <v>7</v>
      </c>
      <c r="E32" s="44">
        <v>6.1</v>
      </c>
      <c r="F32" s="44">
        <v>863.7</v>
      </c>
      <c r="G32" s="45">
        <v>54180</v>
      </c>
      <c r="H32" s="44">
        <v>-25.82146768893757</v>
      </c>
      <c r="I32" s="45">
        <v>18410</v>
      </c>
      <c r="J32" s="44">
        <v>-28.698683191324559</v>
      </c>
      <c r="K32" s="50">
        <v>3.2375289065081025</v>
      </c>
      <c r="L32" s="44">
        <v>1.0660123219675244</v>
      </c>
      <c r="M32" s="44">
        <v>0.31250000000000444</v>
      </c>
      <c r="N32" s="44">
        <v>0.5388112476848006</v>
      </c>
      <c r="O32" s="50">
        <v>69.98</v>
      </c>
      <c r="P32" s="51">
        <v>0.95569999999999999</v>
      </c>
      <c r="Q32" s="44">
        <v>1268.8745833333332</v>
      </c>
      <c r="R32" s="44">
        <v>2.7942501587556512</v>
      </c>
      <c r="S32" s="50">
        <v>3.45</v>
      </c>
      <c r="T32" s="50">
        <v>1.5</v>
      </c>
      <c r="U32" s="44">
        <v>7.1688850000000004</v>
      </c>
      <c r="V32" s="50">
        <v>2.8110059263707239</v>
      </c>
      <c r="W32" s="51" t="e">
        <v>#N/A</v>
      </c>
      <c r="X32" s="45">
        <v>1649</v>
      </c>
      <c r="Y32" s="45">
        <v>452</v>
      </c>
      <c r="Z32" s="51">
        <v>1725</v>
      </c>
      <c r="AA32" s="51">
        <v>490207</v>
      </c>
      <c r="AB32" s="51">
        <v>0.39509848831882732</v>
      </c>
      <c r="AC32" s="44">
        <v>7.358662402099637</v>
      </c>
      <c r="AD32" s="44">
        <v>6.1683450000000004</v>
      </c>
      <c r="AE32" s="45">
        <v>284</v>
      </c>
      <c r="AF32" s="45">
        <v>210</v>
      </c>
      <c r="AG32" s="45">
        <v>10</v>
      </c>
      <c r="AH32" s="166">
        <v>717.83330911999997</v>
      </c>
    </row>
    <row r="33" spans="1:34" x14ac:dyDescent="0.2">
      <c r="A33" s="43">
        <v>43252</v>
      </c>
      <c r="B33" s="50">
        <v>2.6181818181818084</v>
      </c>
      <c r="C33" s="44">
        <v>2.4539877300613355</v>
      </c>
      <c r="D33" s="44">
        <v>7</v>
      </c>
      <c r="E33" s="44">
        <v>5.9</v>
      </c>
      <c r="F33" s="44">
        <v>865.2</v>
      </c>
      <c r="G33" s="45">
        <v>55620</v>
      </c>
      <c r="H33" s="44">
        <v>-22.231543624161077</v>
      </c>
      <c r="I33" s="45">
        <v>17540</v>
      </c>
      <c r="J33" s="44">
        <v>-28.699186991869919</v>
      </c>
      <c r="K33" s="50">
        <v>2.8192371475953548</v>
      </c>
      <c r="L33" s="44">
        <v>1.1659967620489375</v>
      </c>
      <c r="M33" s="44">
        <v>1.2658227848101111</v>
      </c>
      <c r="N33" s="44">
        <v>1.9124050200631793</v>
      </c>
      <c r="O33" s="50">
        <v>67.87</v>
      </c>
      <c r="P33" s="51">
        <v>0.93589999999999995</v>
      </c>
      <c r="Q33" s="44">
        <v>1270.4051666666667</v>
      </c>
      <c r="R33" s="44">
        <v>2.6696673507345059</v>
      </c>
      <c r="S33" s="50">
        <v>3.45</v>
      </c>
      <c r="T33" s="50">
        <v>1.5</v>
      </c>
      <c r="U33" s="44">
        <v>7.0072169999999998</v>
      </c>
      <c r="V33" s="50">
        <v>2.7476021049644026</v>
      </c>
      <c r="W33" s="51" t="e">
        <v>#N/A</v>
      </c>
      <c r="X33" s="45">
        <v>1067</v>
      </c>
      <c r="Y33" s="45">
        <v>445</v>
      </c>
      <c r="Z33" s="51">
        <v>1895</v>
      </c>
      <c r="AA33" s="51">
        <v>494035</v>
      </c>
      <c r="AB33" s="51">
        <v>0.48979064357715174</v>
      </c>
      <c r="AC33" s="44">
        <v>6.8497633981799293</v>
      </c>
      <c r="AD33" s="44">
        <v>6.5207189999999997</v>
      </c>
      <c r="AE33" s="45">
        <v>248</v>
      </c>
      <c r="AF33" s="45">
        <v>159</v>
      </c>
      <c r="AG33" s="45">
        <v>12</v>
      </c>
      <c r="AH33" s="166">
        <v>394.67880638999998</v>
      </c>
    </row>
    <row r="34" spans="1:34" x14ac:dyDescent="0.2">
      <c r="A34" s="43">
        <v>43282</v>
      </c>
      <c r="B34" s="50">
        <v>3.3405954974582652</v>
      </c>
      <c r="C34" s="44">
        <v>2.9907975460122804</v>
      </c>
      <c r="D34" s="44">
        <v>7.5</v>
      </c>
      <c r="E34" s="44">
        <v>5.9</v>
      </c>
      <c r="F34" s="44">
        <v>863.1</v>
      </c>
      <c r="G34" s="45">
        <v>53580</v>
      </c>
      <c r="H34" s="44">
        <v>-16.865787432117919</v>
      </c>
      <c r="I34" s="45">
        <v>16810</v>
      </c>
      <c r="J34" s="44">
        <v>-25.089126559714792</v>
      </c>
      <c r="K34" s="50">
        <v>1.0460934946060707</v>
      </c>
      <c r="L34" s="44">
        <v>2.1381272697430509</v>
      </c>
      <c r="M34" s="44">
        <v>0.94339622641510523</v>
      </c>
      <c r="N34" s="44">
        <v>1.9289598912304529</v>
      </c>
      <c r="O34" s="50">
        <v>70.98</v>
      </c>
      <c r="P34" s="51">
        <v>1.329</v>
      </c>
      <c r="Q34" s="44">
        <v>1271.9357500000001</v>
      </c>
      <c r="R34" s="44">
        <v>2.9298819299816259</v>
      </c>
      <c r="S34" s="50">
        <v>3.7</v>
      </c>
      <c r="T34" s="50">
        <v>1.75</v>
      </c>
      <c r="U34" s="44">
        <v>6.9782640000000002</v>
      </c>
      <c r="V34" s="50">
        <v>2.7248163865630795</v>
      </c>
      <c r="W34" s="51" t="e">
        <v>#N/A</v>
      </c>
      <c r="X34" s="45">
        <v>1010</v>
      </c>
      <c r="Y34" s="45">
        <v>427</v>
      </c>
      <c r="Z34" s="51">
        <v>1547</v>
      </c>
      <c r="AA34" s="51">
        <v>479222</v>
      </c>
      <c r="AB34" s="51">
        <v>0.52245862884160754</v>
      </c>
      <c r="AC34" s="44">
        <v>6.972793438697348</v>
      </c>
      <c r="AD34" s="44">
        <v>6.6652380000000004</v>
      </c>
      <c r="AE34" s="45">
        <v>189</v>
      </c>
      <c r="AF34" s="45">
        <v>163</v>
      </c>
      <c r="AG34" s="45">
        <v>13</v>
      </c>
      <c r="AH34" s="166">
        <v>443.75838563999997</v>
      </c>
    </row>
    <row r="35" spans="1:34" x14ac:dyDescent="0.2">
      <c r="A35" s="43">
        <v>43313</v>
      </c>
      <c r="B35" s="50">
        <v>2.9710144927536097</v>
      </c>
      <c r="C35" s="44">
        <v>2.8352490421455823</v>
      </c>
      <c r="D35" s="44">
        <v>8.1999999999999993</v>
      </c>
      <c r="E35" s="44">
        <v>6.1</v>
      </c>
      <c r="F35" s="44">
        <v>860.3</v>
      </c>
      <c r="G35" s="45">
        <v>53420</v>
      </c>
      <c r="H35" s="44">
        <v>-20.268656716417908</v>
      </c>
      <c r="I35" s="45">
        <v>16670</v>
      </c>
      <c r="J35" s="44">
        <v>-26.563876651982376</v>
      </c>
      <c r="K35" s="50">
        <v>0.16108247422681465</v>
      </c>
      <c r="L35" s="44">
        <v>1.9871561856294573</v>
      </c>
      <c r="M35" s="44">
        <v>-0.31347962382444194</v>
      </c>
      <c r="N35" s="44">
        <v>0.47269350890519757</v>
      </c>
      <c r="O35" s="50">
        <v>68.06</v>
      </c>
      <c r="P35" s="51">
        <v>1.1264000000000001</v>
      </c>
      <c r="Q35" s="44">
        <v>1273.4663333333333</v>
      </c>
      <c r="R35" s="44">
        <v>3.1099401139950356</v>
      </c>
      <c r="S35" s="50">
        <v>3.7</v>
      </c>
      <c r="T35" s="50">
        <v>1.75</v>
      </c>
      <c r="U35" s="44">
        <v>6.9950130000000001</v>
      </c>
      <c r="V35" s="50">
        <v>2.6737491649599194</v>
      </c>
      <c r="W35" s="51" t="e">
        <v>#N/A</v>
      </c>
      <c r="X35" s="45">
        <v>1096</v>
      </c>
      <c r="Y35" s="45">
        <v>423</v>
      </c>
      <c r="Z35" s="51">
        <v>1491</v>
      </c>
      <c r="AA35" s="51">
        <v>483752</v>
      </c>
      <c r="AB35" s="51">
        <v>0.48773307163886165</v>
      </c>
      <c r="AC35" s="44">
        <v>7.0156053176467958</v>
      </c>
      <c r="AD35" s="44">
        <v>6.6510300000000004</v>
      </c>
      <c r="AE35" s="45">
        <v>172</v>
      </c>
      <c r="AF35" s="45">
        <v>220</v>
      </c>
      <c r="AG35" s="45">
        <v>23</v>
      </c>
      <c r="AH35" s="166">
        <v>350.65400500000004</v>
      </c>
    </row>
    <row r="36" spans="1:34" x14ac:dyDescent="0.2">
      <c r="A36" s="43">
        <v>43344</v>
      </c>
      <c r="B36" s="50">
        <v>2.7616279069767602</v>
      </c>
      <c r="C36" s="44">
        <v>2.2171253822629744</v>
      </c>
      <c r="D36" s="44">
        <v>8.3000000000000007</v>
      </c>
      <c r="E36" s="44">
        <v>6</v>
      </c>
      <c r="F36" s="44">
        <v>862.4</v>
      </c>
      <c r="G36" s="45">
        <v>52750</v>
      </c>
      <c r="H36" s="44">
        <v>-19.747451696333485</v>
      </c>
      <c r="I36" s="45">
        <v>16250</v>
      </c>
      <c r="J36" s="44">
        <v>-27.584670231729056</v>
      </c>
      <c r="K36" s="50">
        <v>1.6097875080489432</v>
      </c>
      <c r="L36" s="44">
        <v>-1.4007429157069873</v>
      </c>
      <c r="M36" s="44">
        <v>-0.6230529595015688</v>
      </c>
      <c r="N36" s="44">
        <v>-0.47694753577105509</v>
      </c>
      <c r="O36" s="50">
        <v>70.23</v>
      </c>
      <c r="P36" s="51">
        <v>1.222</v>
      </c>
      <c r="Q36" s="44">
        <v>1274.9969166666667</v>
      </c>
      <c r="R36" s="44">
        <v>3.0185272256179951</v>
      </c>
      <c r="S36" s="50">
        <v>3.7</v>
      </c>
      <c r="T36" s="50">
        <v>1.75</v>
      </c>
      <c r="U36" s="44">
        <v>7.0302990000000003</v>
      </c>
      <c r="V36" s="50">
        <v>2.6608686520086251</v>
      </c>
      <c r="W36" s="51" t="e">
        <v>#N/A</v>
      </c>
      <c r="X36" s="45">
        <v>834</v>
      </c>
      <c r="Y36" s="45">
        <v>348</v>
      </c>
      <c r="Z36" s="51">
        <v>1267</v>
      </c>
      <c r="AA36" s="51">
        <v>466016</v>
      </c>
      <c r="AB36" s="51">
        <v>0.4105638366817887</v>
      </c>
      <c r="AC36" s="44">
        <v>6.8464233713262121</v>
      </c>
      <c r="AD36" s="44">
        <v>6.8746640000000001</v>
      </c>
      <c r="AE36" s="45">
        <v>434</v>
      </c>
      <c r="AF36" s="45">
        <v>124</v>
      </c>
      <c r="AG36" s="45">
        <v>4</v>
      </c>
      <c r="AH36" s="166">
        <v>269.08082389000015</v>
      </c>
    </row>
    <row r="37" spans="1:34" x14ac:dyDescent="0.2">
      <c r="A37" s="43">
        <v>43374</v>
      </c>
      <c r="B37" s="50">
        <v>2.532561505065134</v>
      </c>
      <c r="C37" s="44">
        <v>2.4446142093200729</v>
      </c>
      <c r="D37" s="44">
        <v>8</v>
      </c>
      <c r="E37" s="44">
        <v>5.7</v>
      </c>
      <c r="F37" s="44">
        <v>863.7</v>
      </c>
      <c r="G37" s="45">
        <v>52280</v>
      </c>
      <c r="H37" s="44">
        <v>-18.490801371998757</v>
      </c>
      <c r="I37" s="45">
        <v>16240</v>
      </c>
      <c r="J37" s="44">
        <v>-25.946192430460556</v>
      </c>
      <c r="K37" s="50">
        <v>1.7942966997757104</v>
      </c>
      <c r="L37" s="44">
        <v>0.75167309816153161</v>
      </c>
      <c r="M37" s="44">
        <v>-0.31152647975077885</v>
      </c>
      <c r="N37" s="44">
        <v>-1.357767596834647</v>
      </c>
      <c r="O37" s="50">
        <v>70.75</v>
      </c>
      <c r="P37" s="51">
        <v>1.4009</v>
      </c>
      <c r="Q37" s="44">
        <v>1276.5274999999999</v>
      </c>
      <c r="R37" s="44">
        <v>3.1807665647421102</v>
      </c>
      <c r="S37" s="50">
        <v>3.95</v>
      </c>
      <c r="T37" s="50">
        <v>2</v>
      </c>
      <c r="U37" s="44">
        <v>6.8948520000000002</v>
      </c>
      <c r="V37" s="50">
        <v>2.6027057641337601</v>
      </c>
      <c r="W37" s="51" t="e">
        <v>#N/A</v>
      </c>
      <c r="X37" s="45">
        <v>686</v>
      </c>
      <c r="Y37" s="45">
        <v>447</v>
      </c>
      <c r="Z37" s="51">
        <v>1320</v>
      </c>
      <c r="AA37" s="51">
        <v>468444</v>
      </c>
      <c r="AB37" s="51">
        <v>0.54164956914238815</v>
      </c>
      <c r="AC37" s="44">
        <v>6.7951070372942475</v>
      </c>
      <c r="AD37" s="44">
        <v>6.9320380000000004</v>
      </c>
      <c r="AE37" s="45">
        <v>437</v>
      </c>
      <c r="AF37" s="45">
        <v>195</v>
      </c>
      <c r="AG37" s="45">
        <v>13</v>
      </c>
      <c r="AH37" s="166">
        <v>331.88516802000004</v>
      </c>
    </row>
    <row r="38" spans="1:34" x14ac:dyDescent="0.2">
      <c r="A38" s="43">
        <v>43405</v>
      </c>
      <c r="B38" s="50">
        <v>1.4398848092152639</v>
      </c>
      <c r="C38" s="44">
        <v>1.6755521706016685</v>
      </c>
      <c r="D38" s="44">
        <v>7.4</v>
      </c>
      <c r="E38" s="44">
        <v>5.3</v>
      </c>
      <c r="F38" s="44">
        <v>867.1</v>
      </c>
      <c r="G38" s="45">
        <v>50000</v>
      </c>
      <c r="H38" s="44">
        <v>-22.708301128458807</v>
      </c>
      <c r="I38" s="45">
        <v>15600</v>
      </c>
      <c r="J38" s="44">
        <v>-28.929384965831439</v>
      </c>
      <c r="K38" s="50">
        <v>3.3182989690721643</v>
      </c>
      <c r="L38" s="44">
        <v>1.2520588444771663</v>
      </c>
      <c r="M38" s="44">
        <v>1.2499999999999956</v>
      </c>
      <c r="N38" s="44">
        <v>-1.6753224995813554E-2</v>
      </c>
      <c r="O38" s="50">
        <v>56.96</v>
      </c>
      <c r="P38" s="51">
        <v>1.7965</v>
      </c>
      <c r="Q38" s="44">
        <v>1278.0580833333333</v>
      </c>
      <c r="R38" s="44">
        <v>2.5115855388582187</v>
      </c>
      <c r="S38" s="50">
        <v>3.95</v>
      </c>
      <c r="T38" s="50">
        <v>2</v>
      </c>
      <c r="U38" s="44">
        <v>7.0132539999999999</v>
      </c>
      <c r="V38" s="50">
        <v>2.6678396620716689</v>
      </c>
      <c r="W38" s="51" t="e">
        <v>#N/A</v>
      </c>
      <c r="X38" s="45">
        <v>836</v>
      </c>
      <c r="Y38" s="45">
        <v>440</v>
      </c>
      <c r="Z38" s="51">
        <v>1172</v>
      </c>
      <c r="AA38" s="51">
        <v>443533</v>
      </c>
      <c r="AB38" s="51">
        <v>0.61233019853709514</v>
      </c>
      <c r="AC38" s="44">
        <v>6.869092163854539</v>
      </c>
      <c r="AD38" s="44">
        <v>6.5662839999999996</v>
      </c>
      <c r="AE38" s="45">
        <v>349</v>
      </c>
      <c r="AF38" s="45">
        <v>184</v>
      </c>
      <c r="AG38" s="45">
        <v>16</v>
      </c>
      <c r="AH38" s="166">
        <v>380.14598493</v>
      </c>
    </row>
    <row r="39" spans="1:34" x14ac:dyDescent="0.2">
      <c r="A39" s="43">
        <v>43435</v>
      </c>
      <c r="B39" s="50">
        <v>1.9565217391304346</v>
      </c>
      <c r="C39" s="44">
        <v>1.9877675840978437</v>
      </c>
      <c r="D39" s="44">
        <v>7</v>
      </c>
      <c r="E39" s="44">
        <v>5.2</v>
      </c>
      <c r="F39" s="44">
        <v>866.2</v>
      </c>
      <c r="G39" s="45">
        <v>49570</v>
      </c>
      <c r="H39" s="44">
        <v>-21.616065781151171</v>
      </c>
      <c r="I39" s="45">
        <v>15440</v>
      </c>
      <c r="J39" s="44">
        <v>-27.749181094992981</v>
      </c>
      <c r="K39" s="50">
        <v>1.5247776365946653</v>
      </c>
      <c r="L39" s="44">
        <v>-0.65493172561049695</v>
      </c>
      <c r="M39" s="44">
        <v>1.2422360248447228</v>
      </c>
      <c r="N39" s="44">
        <v>-2.494387627837158E-2</v>
      </c>
      <c r="O39" s="50">
        <v>49.52</v>
      </c>
      <c r="P39" s="51">
        <v>1.8897999999999999</v>
      </c>
      <c r="Q39" s="44">
        <v>1279.5886666666668</v>
      </c>
      <c r="R39" s="44">
        <v>2.4003395653166892</v>
      </c>
      <c r="S39" s="50">
        <v>3.95</v>
      </c>
      <c r="T39" s="50">
        <v>2</v>
      </c>
      <c r="U39" s="44">
        <v>7.0538150000000002</v>
      </c>
      <c r="V39" s="50">
        <v>2.7126736825248101</v>
      </c>
      <c r="W39" s="51" t="e">
        <v>#N/A</v>
      </c>
      <c r="X39" s="45">
        <v>530</v>
      </c>
      <c r="Y39" s="45">
        <v>342</v>
      </c>
      <c r="Z39" s="51">
        <v>794</v>
      </c>
      <c r="AA39" s="51">
        <v>449000</v>
      </c>
      <c r="AB39" s="51">
        <v>0.76053639846743293</v>
      </c>
      <c r="AC39" s="44">
        <v>6.9242389335169312</v>
      </c>
      <c r="AD39" s="44">
        <v>6.199503</v>
      </c>
      <c r="AE39" s="45">
        <v>36</v>
      </c>
      <c r="AF39" s="45">
        <v>95</v>
      </c>
      <c r="AG39" s="45">
        <v>21</v>
      </c>
      <c r="AH39" s="166">
        <v>235.75597334</v>
      </c>
    </row>
    <row r="40" spans="1:34" x14ac:dyDescent="0.2">
      <c r="A40" s="43">
        <v>43466</v>
      </c>
      <c r="B40" s="50">
        <v>1.0050251256281229</v>
      </c>
      <c r="C40" s="44">
        <v>1.4426727410782103</v>
      </c>
      <c r="D40" s="44">
        <v>7.2</v>
      </c>
      <c r="E40" s="44">
        <v>5.5</v>
      </c>
      <c r="F40" s="44">
        <v>866.1</v>
      </c>
      <c r="G40" s="45">
        <v>50480</v>
      </c>
      <c r="H40" s="44">
        <v>-19.60503264851091</v>
      </c>
      <c r="I40" s="45">
        <v>16010</v>
      </c>
      <c r="J40" s="44">
        <v>-24.694261523988715</v>
      </c>
      <c r="K40" s="50">
        <v>2.8498238872878501</v>
      </c>
      <c r="L40" s="44">
        <v>-0.399409843334253</v>
      </c>
      <c r="M40" s="44">
        <v>2.4922118380062308</v>
      </c>
      <c r="N40" s="44">
        <v>1.3627623108435793</v>
      </c>
      <c r="O40" s="50">
        <v>51.38</v>
      </c>
      <c r="P40" s="51">
        <v>1.7539</v>
      </c>
      <c r="Q40" s="44">
        <v>1281.11925</v>
      </c>
      <c r="R40" s="44">
        <v>2.3138770765484207</v>
      </c>
      <c r="S40" s="50">
        <v>3.95</v>
      </c>
      <c r="T40" s="50">
        <v>2</v>
      </c>
      <c r="U40" s="44">
        <v>6.8492740000000003</v>
      </c>
      <c r="V40" s="50">
        <v>2.6622030795163183</v>
      </c>
      <c r="W40" s="51" t="e">
        <v>#N/A</v>
      </c>
      <c r="X40" s="45">
        <v>700</v>
      </c>
      <c r="Y40" s="45">
        <v>450</v>
      </c>
      <c r="Z40" s="51">
        <v>802</v>
      </c>
      <c r="AA40" s="51">
        <v>450752</v>
      </c>
      <c r="AB40" s="51">
        <v>0.31218372907746206</v>
      </c>
      <c r="AC40" s="44">
        <v>6.8235981727065473</v>
      </c>
      <c r="AD40" s="44">
        <v>6.3271559999999996</v>
      </c>
      <c r="AE40" s="45" t="e">
        <v>#N/A</v>
      </c>
      <c r="AF40" s="45" t="e">
        <v>#N/A</v>
      </c>
      <c r="AG40" s="45">
        <v>9</v>
      </c>
      <c r="AH40" s="166">
        <v>258.26002690000001</v>
      </c>
    </row>
    <row r="41" spans="1:34" x14ac:dyDescent="0.2">
      <c r="A41" s="43">
        <v>43497</v>
      </c>
      <c r="B41" s="50">
        <v>1.4265335235378096</v>
      </c>
      <c r="C41" s="44">
        <v>1.5094339622641506</v>
      </c>
      <c r="D41" s="44">
        <v>7.6</v>
      </c>
      <c r="E41" s="44">
        <v>5.8</v>
      </c>
      <c r="F41" s="44">
        <v>865.1</v>
      </c>
      <c r="G41" s="45">
        <v>51860</v>
      </c>
      <c r="H41" s="44">
        <v>-14.380056133399377</v>
      </c>
      <c r="I41" s="45">
        <v>16450</v>
      </c>
      <c r="J41" s="44">
        <v>-19.599217986314766</v>
      </c>
      <c r="K41" s="50">
        <v>1.6916693265240923</v>
      </c>
      <c r="L41" s="44">
        <v>-1.3477259753728377</v>
      </c>
      <c r="M41" s="44">
        <v>2.1806853582554409</v>
      </c>
      <c r="N41" s="44">
        <v>0.80907498540327971</v>
      </c>
      <c r="O41" s="50">
        <v>54.95</v>
      </c>
      <c r="P41" s="51">
        <v>2.3167</v>
      </c>
      <c r="Q41" s="44">
        <v>1282.6498333333332</v>
      </c>
      <c r="R41" s="44">
        <v>1.5043297661763821</v>
      </c>
      <c r="S41" s="50">
        <v>3.95</v>
      </c>
      <c r="T41" s="50">
        <v>2</v>
      </c>
      <c r="U41" s="44">
        <v>6.8463320000000003</v>
      </c>
      <c r="V41" s="50">
        <v>2.6903933346451083</v>
      </c>
      <c r="W41" s="51" t="e">
        <v>#N/A</v>
      </c>
      <c r="X41" s="45">
        <v>602</v>
      </c>
      <c r="Y41" s="45">
        <v>462</v>
      </c>
      <c r="Z41" s="51">
        <v>972</v>
      </c>
      <c r="AA41" s="51">
        <v>460322</v>
      </c>
      <c r="AB41" s="51">
        <v>0.44061650045330913</v>
      </c>
      <c r="AC41" s="44">
        <v>6.5176718943371634</v>
      </c>
      <c r="AD41" s="44">
        <v>6.2467240000000004</v>
      </c>
      <c r="AE41" s="45" t="e">
        <v>#N/A</v>
      </c>
      <c r="AF41" s="45" t="e">
        <v>#N/A</v>
      </c>
      <c r="AG41" s="45">
        <v>17</v>
      </c>
      <c r="AH41" s="166">
        <v>356.93944166999995</v>
      </c>
    </row>
    <row r="42" spans="1:34" x14ac:dyDescent="0.2">
      <c r="A42" s="43">
        <v>43525</v>
      </c>
      <c r="B42" s="50">
        <v>2.065527065527073</v>
      </c>
      <c r="C42" s="44">
        <v>1.8811136192625977</v>
      </c>
      <c r="D42" s="44">
        <v>8</v>
      </c>
      <c r="E42" s="44">
        <v>6.2</v>
      </c>
      <c r="F42" s="44">
        <v>864.2</v>
      </c>
      <c r="G42" s="45">
        <v>51710</v>
      </c>
      <c r="H42" s="44">
        <v>-10.520851358366501</v>
      </c>
      <c r="I42" s="45">
        <v>16520</v>
      </c>
      <c r="J42" s="44">
        <v>-15.195071868583165</v>
      </c>
      <c r="K42" s="50">
        <v>2.4928092042185934</v>
      </c>
      <c r="L42" s="44">
        <v>1.1838163730933715</v>
      </c>
      <c r="M42" s="44">
        <v>2.4999999999999911</v>
      </c>
      <c r="N42" s="44">
        <v>2.0159596808063895</v>
      </c>
      <c r="O42" s="50">
        <v>58.15</v>
      </c>
      <c r="P42" s="51">
        <v>2.2016</v>
      </c>
      <c r="Q42" s="44">
        <v>1284.1804166666668</v>
      </c>
      <c r="R42" s="44">
        <v>1.6578149863180514</v>
      </c>
      <c r="S42" s="50">
        <v>3.95</v>
      </c>
      <c r="T42" s="50">
        <v>2</v>
      </c>
      <c r="U42" s="44">
        <v>7.004759</v>
      </c>
      <c r="V42" s="50">
        <v>2.7414572537182598</v>
      </c>
      <c r="W42" s="51" t="e">
        <v>#N/A</v>
      </c>
      <c r="X42" s="45">
        <v>520</v>
      </c>
      <c r="Y42" s="45">
        <v>473</v>
      </c>
      <c r="Z42" s="51">
        <v>1327</v>
      </c>
      <c r="AA42" s="51">
        <v>460368</v>
      </c>
      <c r="AB42" s="51">
        <v>0.44590053763440862</v>
      </c>
      <c r="AC42" s="44">
        <v>6.7903260562571131</v>
      </c>
      <c r="AD42" s="44">
        <v>6.3887720000000003</v>
      </c>
      <c r="AE42" s="45" t="e">
        <v>#N/A</v>
      </c>
      <c r="AF42" s="45" t="e">
        <v>#N/A</v>
      </c>
      <c r="AG42" s="45">
        <v>18</v>
      </c>
      <c r="AH42" s="166">
        <v>342.73177867000004</v>
      </c>
    </row>
    <row r="43" spans="1:34" x14ac:dyDescent="0.2">
      <c r="A43" s="43">
        <v>43556</v>
      </c>
      <c r="B43" s="50">
        <v>1.8413597733711207</v>
      </c>
      <c r="C43" s="44">
        <v>2.0255063765941328</v>
      </c>
      <c r="D43" s="44">
        <v>7.5</v>
      </c>
      <c r="E43" s="44">
        <v>6.1</v>
      </c>
      <c r="F43" s="44">
        <v>876.6</v>
      </c>
      <c r="G43" s="45">
        <v>50620</v>
      </c>
      <c r="H43" s="44">
        <v>-10.754583921015515</v>
      </c>
      <c r="I43" s="45">
        <v>15950</v>
      </c>
      <c r="J43" s="44">
        <v>-16.970327954190523</v>
      </c>
      <c r="K43" s="50">
        <v>3.170028818443793</v>
      </c>
      <c r="L43" s="44">
        <v>-3.6829765636936518E-2</v>
      </c>
      <c r="M43" s="44">
        <v>3.4482758620689724</v>
      </c>
      <c r="N43" s="44">
        <v>3.2285256680435026</v>
      </c>
      <c r="O43" s="50">
        <v>63.86</v>
      </c>
      <c r="P43" s="51">
        <v>1.1072</v>
      </c>
      <c r="Q43" s="44">
        <v>1285.711</v>
      </c>
      <c r="R43" s="44">
        <v>2.2704292313536101</v>
      </c>
      <c r="S43" s="50">
        <v>3.95</v>
      </c>
      <c r="T43" s="50">
        <v>2</v>
      </c>
      <c r="U43" s="44">
        <v>7.0945559999999999</v>
      </c>
      <c r="V43" s="50">
        <v>2.8027998712866471</v>
      </c>
      <c r="W43" s="51" t="e">
        <v>#N/A</v>
      </c>
      <c r="X43" s="45">
        <v>955</v>
      </c>
      <c r="Y43" s="45">
        <v>517</v>
      </c>
      <c r="Z43" s="51">
        <v>1542</v>
      </c>
      <c r="AA43" s="51">
        <v>460877</v>
      </c>
      <c r="AB43" s="51">
        <v>0.49375600384245916</v>
      </c>
      <c r="AC43" s="44">
        <v>7.5101835780293555</v>
      </c>
      <c r="AD43" s="44">
        <v>6.6063289999999997</v>
      </c>
      <c r="AE43" s="45" t="e">
        <v>#N/A</v>
      </c>
      <c r="AF43" s="45" t="e">
        <v>#N/A</v>
      </c>
      <c r="AG43" s="45">
        <v>7</v>
      </c>
      <c r="AH43" s="166">
        <v>375.70581040000002</v>
      </c>
    </row>
    <row r="44" spans="1:34" x14ac:dyDescent="0.2">
      <c r="A44" s="43">
        <v>43586</v>
      </c>
      <c r="B44" s="50">
        <v>1.8387553041018245</v>
      </c>
      <c r="C44" s="44">
        <v>2.398800599700146</v>
      </c>
      <c r="D44" s="44">
        <v>6.7</v>
      </c>
      <c r="E44" s="44">
        <v>5.9</v>
      </c>
      <c r="F44" s="44">
        <v>890.2</v>
      </c>
      <c r="G44" s="45">
        <v>49610</v>
      </c>
      <c r="H44" s="44">
        <v>-8.4348468069398326</v>
      </c>
      <c r="I44" s="45">
        <v>16260</v>
      </c>
      <c r="J44" s="44">
        <v>-11.678435632808259</v>
      </c>
      <c r="K44" s="50">
        <v>2.0480000000000054</v>
      </c>
      <c r="L44" s="44">
        <v>3.4230746083701913</v>
      </c>
      <c r="M44" s="44">
        <v>2.8037383177569986</v>
      </c>
      <c r="N44" s="44">
        <v>2.5037682130296224</v>
      </c>
      <c r="O44" s="50">
        <v>60.83</v>
      </c>
      <c r="P44" s="51">
        <v>1.4147000000000001</v>
      </c>
      <c r="Q44" s="44">
        <v>1287.4850833333333</v>
      </c>
      <c r="R44" s="44">
        <v>2.1800365089333695</v>
      </c>
      <c r="S44" s="50">
        <v>3.95</v>
      </c>
      <c r="T44" s="50">
        <v>2</v>
      </c>
      <c r="U44" s="44">
        <v>7.0320819999999999</v>
      </c>
      <c r="V44" s="50">
        <v>2.8218551748799339</v>
      </c>
      <c r="W44" s="51" t="e">
        <v>#N/A</v>
      </c>
      <c r="X44" s="45">
        <v>812</v>
      </c>
      <c r="Y44" s="45">
        <v>482</v>
      </c>
      <c r="Z44" s="51">
        <v>1912</v>
      </c>
      <c r="AA44" s="51">
        <v>473010</v>
      </c>
      <c r="AB44" s="51">
        <v>0.56021095810137711</v>
      </c>
      <c r="AC44" s="44">
        <v>6.8325698279199623</v>
      </c>
      <c r="AD44" s="44">
        <v>6.8546649999999998</v>
      </c>
      <c r="AE44" s="45" t="e">
        <v>#N/A</v>
      </c>
      <c r="AF44" s="45" t="e">
        <v>#N/A</v>
      </c>
      <c r="AG44" s="45">
        <v>11</v>
      </c>
      <c r="AH44" s="166">
        <v>331.36629359000011</v>
      </c>
    </row>
    <row r="45" spans="1:34" x14ac:dyDescent="0.2">
      <c r="A45" s="43">
        <v>43617</v>
      </c>
      <c r="B45" s="50">
        <v>1.133947554925574</v>
      </c>
      <c r="C45" s="44">
        <v>2.0209580838323582</v>
      </c>
      <c r="D45" s="44">
        <v>6.5</v>
      </c>
      <c r="E45" s="44">
        <v>5.6</v>
      </c>
      <c r="F45" s="44">
        <v>904</v>
      </c>
      <c r="G45" s="45">
        <v>49350</v>
      </c>
      <c r="H45" s="44">
        <v>-11.272923408845736</v>
      </c>
      <c r="I45" s="45">
        <v>15430</v>
      </c>
      <c r="J45" s="44">
        <v>-12.029646522234893</v>
      </c>
      <c r="K45" s="50">
        <v>3.7741935483871059</v>
      </c>
      <c r="L45" s="44">
        <v>2.7378681034615271</v>
      </c>
      <c r="M45" s="44">
        <v>3.7500000000000089</v>
      </c>
      <c r="N45" s="44">
        <v>3.3090391220574666</v>
      </c>
      <c r="O45" s="50">
        <v>54.66</v>
      </c>
      <c r="P45" s="51">
        <v>0.74050000000000005</v>
      </c>
      <c r="Q45" s="44">
        <v>1289.2591666666667</v>
      </c>
      <c r="R45" s="44">
        <v>2.2500863335459975</v>
      </c>
      <c r="S45" s="50">
        <v>3.95</v>
      </c>
      <c r="T45" s="50">
        <v>2</v>
      </c>
      <c r="U45" s="44">
        <v>6.9592169999999998</v>
      </c>
      <c r="V45" s="50">
        <v>2.7940602962520962</v>
      </c>
      <c r="W45" s="51" t="e">
        <v>#N/A</v>
      </c>
      <c r="X45" s="45">
        <v>1111</v>
      </c>
      <c r="Y45" s="45">
        <v>440</v>
      </c>
      <c r="Z45" s="51">
        <v>1772</v>
      </c>
      <c r="AA45" s="51">
        <v>463462</v>
      </c>
      <c r="AB45" s="51">
        <v>0.56649616368286448</v>
      </c>
      <c r="AC45" s="44">
        <v>6.9500994193800949</v>
      </c>
      <c r="AD45" s="44">
        <v>6.1919769999999996</v>
      </c>
      <c r="AE45" s="45" t="e">
        <v>#N/A</v>
      </c>
      <c r="AF45" s="45" t="e">
        <v>#N/A</v>
      </c>
      <c r="AG45" s="45">
        <v>12</v>
      </c>
      <c r="AH45" s="166">
        <v>365.97490530999994</v>
      </c>
    </row>
    <row r="46" spans="1:34" x14ac:dyDescent="0.2">
      <c r="A46" s="43">
        <v>43647</v>
      </c>
      <c r="B46" s="50">
        <v>0.84328882642303871</v>
      </c>
      <c r="C46" s="44">
        <v>2.010424422933732</v>
      </c>
      <c r="D46" s="44">
        <v>6.6</v>
      </c>
      <c r="E46" s="44">
        <v>5.6</v>
      </c>
      <c r="F46" s="44">
        <v>910.1</v>
      </c>
      <c r="G46" s="45">
        <v>50540</v>
      </c>
      <c r="H46" s="44">
        <v>-5.6737588652482245</v>
      </c>
      <c r="I46" s="45">
        <v>15840</v>
      </c>
      <c r="J46" s="44">
        <v>-5.7703747769184961</v>
      </c>
      <c r="K46" s="50">
        <v>3.5910708508573475</v>
      </c>
      <c r="L46" s="44">
        <v>2.8332867666799988</v>
      </c>
      <c r="M46" s="44">
        <v>2.8037383177569986</v>
      </c>
      <c r="N46" s="44">
        <v>2.7344726969570576</v>
      </c>
      <c r="O46" s="50">
        <v>57.35</v>
      </c>
      <c r="P46" s="51">
        <v>1.0555000000000001</v>
      </c>
      <c r="Q46" s="44">
        <v>1291.03325</v>
      </c>
      <c r="R46" s="44">
        <v>2.0795814066682849</v>
      </c>
      <c r="S46" s="50">
        <v>3.95</v>
      </c>
      <c r="T46" s="50">
        <v>2</v>
      </c>
      <c r="U46" s="44">
        <v>7.0227719999999998</v>
      </c>
      <c r="V46" s="50">
        <v>2.8184672980022887</v>
      </c>
      <c r="W46" s="51" t="e">
        <v>#N/A</v>
      </c>
      <c r="X46" s="45">
        <v>691</v>
      </c>
      <c r="Y46" s="45">
        <v>476</v>
      </c>
      <c r="Z46" s="51">
        <v>1641</v>
      </c>
      <c r="AA46" s="51">
        <v>452806</v>
      </c>
      <c r="AB46" s="51">
        <v>0.60375275938189843</v>
      </c>
      <c r="AC46" s="44">
        <v>6.7363185283825908</v>
      </c>
      <c r="AD46" s="44">
        <v>6.3185510000000003</v>
      </c>
      <c r="AE46" s="45" t="e">
        <v>#N/A</v>
      </c>
      <c r="AF46" s="45" t="e">
        <v>#N/A</v>
      </c>
      <c r="AG46" s="45">
        <v>20</v>
      </c>
      <c r="AH46" s="166">
        <v>339.88532200000009</v>
      </c>
    </row>
    <row r="47" spans="1:34" x14ac:dyDescent="0.2">
      <c r="A47" s="43">
        <v>43678</v>
      </c>
      <c r="B47" s="50">
        <v>0.91484869809994596</v>
      </c>
      <c r="C47" s="44">
        <v>1.9374068554396606</v>
      </c>
      <c r="D47" s="44">
        <v>7.6</v>
      </c>
      <c r="E47" s="44">
        <v>5.9</v>
      </c>
      <c r="F47" s="44">
        <v>903.2</v>
      </c>
      <c r="G47" s="45">
        <v>51780</v>
      </c>
      <c r="H47" s="44">
        <v>-3.0700112317484041</v>
      </c>
      <c r="I47" s="45">
        <v>16020</v>
      </c>
      <c r="J47" s="44">
        <v>-3.8992201559688078</v>
      </c>
      <c r="K47" s="50">
        <v>1.9298809906722392</v>
      </c>
      <c r="L47" s="44">
        <v>1.6468502389851869</v>
      </c>
      <c r="M47" s="44">
        <v>4.088050314465419</v>
      </c>
      <c r="N47" s="44">
        <v>4.5030664538351806</v>
      </c>
      <c r="O47" s="50">
        <v>54.81</v>
      </c>
      <c r="P47" s="51">
        <v>1.0105999999999999</v>
      </c>
      <c r="Q47" s="44">
        <v>1292.8073333333332</v>
      </c>
      <c r="R47" s="44">
        <v>2.0058478565154747</v>
      </c>
      <c r="S47" s="50">
        <v>3.95</v>
      </c>
      <c r="T47" s="50">
        <v>2</v>
      </c>
      <c r="U47" s="44">
        <v>7.0039059999999997</v>
      </c>
      <c r="V47" s="50">
        <v>2.8299600688743469</v>
      </c>
      <c r="W47" s="51" t="e">
        <v>#N/A</v>
      </c>
      <c r="X47" s="45">
        <v>1051</v>
      </c>
      <c r="Y47" s="45">
        <v>459</v>
      </c>
      <c r="Z47" s="51">
        <v>1573</v>
      </c>
      <c r="AA47" s="51">
        <v>454680</v>
      </c>
      <c r="AB47" s="51">
        <v>0.56521739130434778</v>
      </c>
      <c r="AC47" s="44">
        <v>6.7257434584650806</v>
      </c>
      <c r="AD47" s="44">
        <v>6.3440909999999997</v>
      </c>
      <c r="AE47" s="45" t="e">
        <v>#N/A</v>
      </c>
      <c r="AF47" s="45" t="e">
        <v>#N/A</v>
      </c>
      <c r="AG47" s="45">
        <v>13</v>
      </c>
      <c r="AH47" s="166">
        <v>349.23542468000005</v>
      </c>
    </row>
    <row r="48" spans="1:34" x14ac:dyDescent="0.2">
      <c r="A48" s="43">
        <v>43709</v>
      </c>
      <c r="B48" s="50">
        <v>1.1315417256011262</v>
      </c>
      <c r="C48" s="44">
        <v>1.8698578908002972</v>
      </c>
      <c r="D48" s="44">
        <v>7.5</v>
      </c>
      <c r="E48" s="44">
        <v>5.8</v>
      </c>
      <c r="F48" s="44">
        <v>902</v>
      </c>
      <c r="G48" s="45">
        <v>50130</v>
      </c>
      <c r="H48" s="44">
        <v>-4.966824644549761</v>
      </c>
      <c r="I48" s="45">
        <v>15860</v>
      </c>
      <c r="J48" s="44">
        <v>-2.4000000000000021</v>
      </c>
      <c r="K48" s="50">
        <v>1.6793409378960789</v>
      </c>
      <c r="L48" s="44">
        <v>4.0150425837849779</v>
      </c>
      <c r="M48" s="44">
        <v>3.7617554858934366</v>
      </c>
      <c r="N48" s="44">
        <v>4.2794686396502302</v>
      </c>
      <c r="O48" s="50">
        <v>56.95</v>
      </c>
      <c r="P48" s="51">
        <v>0.9476</v>
      </c>
      <c r="Q48" s="44">
        <v>1294.5814166666667</v>
      </c>
      <c r="R48" s="44">
        <v>1.8841338980475131</v>
      </c>
      <c r="S48" s="50">
        <v>3.95</v>
      </c>
      <c r="T48" s="50">
        <v>2</v>
      </c>
      <c r="U48" s="44">
        <v>6.8510739999999997</v>
      </c>
      <c r="V48" s="50">
        <v>2.7368688342964131</v>
      </c>
      <c r="W48" s="51" t="e">
        <v>#N/A</v>
      </c>
      <c r="X48" s="45">
        <v>1565</v>
      </c>
      <c r="Y48" s="45">
        <v>461</v>
      </c>
      <c r="Z48" s="51">
        <v>1363</v>
      </c>
      <c r="AA48" s="51">
        <v>461595</v>
      </c>
      <c r="AB48" s="51">
        <v>0.50239587172871358</v>
      </c>
      <c r="AC48" s="44">
        <v>6.86039598517619</v>
      </c>
      <c r="AD48" s="44">
        <v>6.1775320000000002</v>
      </c>
      <c r="AE48" s="45" t="e">
        <v>#N/A</v>
      </c>
      <c r="AF48" s="45" t="e">
        <v>#N/A</v>
      </c>
      <c r="AG48" s="45">
        <v>10</v>
      </c>
      <c r="AH48" s="166">
        <v>400.27509522999998</v>
      </c>
    </row>
    <row r="49" spans="1:34" x14ac:dyDescent="0.2">
      <c r="A49" s="43">
        <v>43739</v>
      </c>
      <c r="B49" s="50">
        <v>1.4114326040931546</v>
      </c>
      <c r="C49" s="44">
        <v>1.8642803877703118</v>
      </c>
      <c r="D49" s="44">
        <v>7.3</v>
      </c>
      <c r="E49" s="44">
        <v>5.5</v>
      </c>
      <c r="F49" s="44">
        <v>896.5</v>
      </c>
      <c r="G49" s="45">
        <v>50960</v>
      </c>
      <c r="H49" s="44">
        <v>-2.5248661055853105</v>
      </c>
      <c r="I49" s="45">
        <v>16080</v>
      </c>
      <c r="J49" s="44">
        <v>-0.98522167487684609</v>
      </c>
      <c r="K49" s="50">
        <v>0.69247717972931166</v>
      </c>
      <c r="L49" s="44">
        <v>5.2060475909427195</v>
      </c>
      <c r="M49" s="44">
        <v>3.4375000000000044</v>
      </c>
      <c r="N49" s="44">
        <v>4.5178179361594406</v>
      </c>
      <c r="O49" s="50">
        <v>53.96</v>
      </c>
      <c r="P49" s="51">
        <v>1.8379000000000001</v>
      </c>
      <c r="Q49" s="44">
        <v>1296.3554999999999</v>
      </c>
      <c r="R49" s="44">
        <v>1.7654346479454963</v>
      </c>
      <c r="S49" s="50">
        <v>3.95</v>
      </c>
      <c r="T49" s="50">
        <v>2</v>
      </c>
      <c r="U49" s="44">
        <v>6.93485</v>
      </c>
      <c r="V49" s="50">
        <v>2.760628209032848</v>
      </c>
      <c r="W49" s="51" t="e">
        <v>#N/A</v>
      </c>
      <c r="X49" s="45">
        <v>818</v>
      </c>
      <c r="Y49" s="45">
        <v>486</v>
      </c>
      <c r="Z49" s="51">
        <v>1438</v>
      </c>
      <c r="AA49" s="51">
        <v>454506</v>
      </c>
      <c r="AB49" s="51">
        <v>0.60649514972585405</v>
      </c>
      <c r="AC49" s="44">
        <v>6.7782948960828318</v>
      </c>
      <c r="AD49" s="44">
        <v>6.3259600000000002</v>
      </c>
      <c r="AE49" s="45" t="e">
        <v>#N/A</v>
      </c>
      <c r="AF49" s="45" t="e">
        <v>#N/A</v>
      </c>
      <c r="AG49" s="45">
        <v>15</v>
      </c>
      <c r="AH49" s="166">
        <v>464.35814388999989</v>
      </c>
    </row>
    <row r="50" spans="1:34" x14ac:dyDescent="0.2">
      <c r="A50" s="43">
        <v>43770</v>
      </c>
      <c r="B50" s="50">
        <v>1.9872249822568966</v>
      </c>
      <c r="C50" s="44">
        <v>2.1722846441947663</v>
      </c>
      <c r="D50" s="44">
        <v>6.5</v>
      </c>
      <c r="E50" s="44">
        <v>5.2</v>
      </c>
      <c r="F50" s="44">
        <v>898.4</v>
      </c>
      <c r="G50" s="45">
        <v>51050</v>
      </c>
      <c r="H50" s="44">
        <v>2.0999999999999908</v>
      </c>
      <c r="I50" s="45">
        <v>16120</v>
      </c>
      <c r="J50" s="44">
        <v>3.3333333333333437</v>
      </c>
      <c r="K50" s="50">
        <v>0.12472715933893319</v>
      </c>
      <c r="L50" s="44">
        <v>3.3784903927371879</v>
      </c>
      <c r="M50" s="44">
        <v>3.0864197530864113</v>
      </c>
      <c r="N50" s="44">
        <v>4.0549597855227937</v>
      </c>
      <c r="O50" s="50">
        <v>57.03</v>
      </c>
      <c r="P50" s="51">
        <v>2.4024000000000001</v>
      </c>
      <c r="Q50" s="44">
        <v>1298.1295833333334</v>
      </c>
      <c r="R50" s="44">
        <v>1.9295172880611888</v>
      </c>
      <c r="S50" s="50">
        <v>3.95</v>
      </c>
      <c r="T50" s="50">
        <v>2</v>
      </c>
      <c r="U50" s="44">
        <v>6.8336550000000003</v>
      </c>
      <c r="V50" s="50">
        <v>2.7441882964912852</v>
      </c>
      <c r="W50" s="51" t="e">
        <v>#N/A</v>
      </c>
      <c r="X50" s="45">
        <v>954</v>
      </c>
      <c r="Y50" s="45">
        <v>480</v>
      </c>
      <c r="Z50" s="51">
        <v>1146</v>
      </c>
      <c r="AA50" s="51">
        <v>441806</v>
      </c>
      <c r="AB50" s="51">
        <v>0.61979448350459709</v>
      </c>
      <c r="AC50" s="44">
        <v>6.4983471649487816</v>
      </c>
      <c r="AD50" s="44">
        <v>6.1178140000000001</v>
      </c>
      <c r="AE50" s="45" t="e">
        <v>#N/A</v>
      </c>
      <c r="AF50" s="45" t="e">
        <v>#N/A</v>
      </c>
      <c r="AG50" s="45">
        <v>10</v>
      </c>
      <c r="AH50" s="166">
        <v>1121.19836865</v>
      </c>
    </row>
    <row r="51" spans="1:34" x14ac:dyDescent="0.2">
      <c r="A51" s="43">
        <v>43800</v>
      </c>
      <c r="B51" s="50">
        <v>2.1321961620469176</v>
      </c>
      <c r="C51" s="44">
        <v>2.2488755622188883</v>
      </c>
      <c r="D51" s="44">
        <v>6.5</v>
      </c>
      <c r="E51" s="44">
        <v>5.2</v>
      </c>
      <c r="F51" s="44">
        <v>894.2</v>
      </c>
      <c r="G51" s="45">
        <v>52250</v>
      </c>
      <c r="H51" s="44">
        <v>5.4064958644341354</v>
      </c>
      <c r="I51" s="45">
        <v>16600</v>
      </c>
      <c r="J51" s="44">
        <v>7.5129533678756522</v>
      </c>
      <c r="K51" s="50">
        <v>-3.1289111389243285E-2</v>
      </c>
      <c r="L51" s="44">
        <v>3.3719800622826535</v>
      </c>
      <c r="M51" s="44">
        <v>1.8404907975460238</v>
      </c>
      <c r="N51" s="44">
        <v>1.9876912840984584</v>
      </c>
      <c r="O51" s="50">
        <v>59.88</v>
      </c>
      <c r="P51" s="51">
        <v>2.4337</v>
      </c>
      <c r="Q51" s="44">
        <v>1299.9036666666668</v>
      </c>
      <c r="R51" s="44">
        <v>2.282552258190873</v>
      </c>
      <c r="S51" s="50">
        <v>3.95</v>
      </c>
      <c r="T51" s="50">
        <v>2</v>
      </c>
      <c r="U51" s="44">
        <v>7.0694739999999996</v>
      </c>
      <c r="V51" s="50">
        <v>2.8313985376741675</v>
      </c>
      <c r="W51" s="51" t="e">
        <v>#N/A</v>
      </c>
      <c r="X51" s="45">
        <v>2130</v>
      </c>
      <c r="Y51" s="45">
        <v>403</v>
      </c>
      <c r="Z51" s="51">
        <v>856</v>
      </c>
      <c r="AA51" s="51">
        <v>449765</v>
      </c>
      <c r="AB51" s="51">
        <v>0.80678605089538169</v>
      </c>
      <c r="AC51" s="44">
        <v>6.6263206470240128</v>
      </c>
      <c r="AD51" s="44">
        <v>6.0612209999999997</v>
      </c>
      <c r="AE51" s="45" t="e">
        <v>#N/A</v>
      </c>
      <c r="AF51" s="45" t="e">
        <v>#N/A</v>
      </c>
      <c r="AG51" s="45">
        <v>13</v>
      </c>
      <c r="AH51" s="166">
        <v>296.52734249999997</v>
      </c>
    </row>
    <row r="52" spans="1:34" x14ac:dyDescent="0.2">
      <c r="A52" s="43">
        <v>43831</v>
      </c>
      <c r="B52" s="50">
        <v>2.7718550106609952</v>
      </c>
      <c r="C52" s="44">
        <v>2.3952095808383422</v>
      </c>
      <c r="D52" s="44">
        <v>6.9</v>
      </c>
      <c r="E52" s="44">
        <v>5.5</v>
      </c>
      <c r="F52" s="44">
        <v>883</v>
      </c>
      <c r="G52" s="45">
        <v>53440</v>
      </c>
      <c r="H52" s="44">
        <v>5.8637083993660966</v>
      </c>
      <c r="I52" s="45">
        <v>16880</v>
      </c>
      <c r="J52" s="44">
        <v>5.434103685196745</v>
      </c>
      <c r="K52" s="50">
        <v>0.62266500622665255</v>
      </c>
      <c r="L52" s="44">
        <v>3.9307115846972884</v>
      </c>
      <c r="M52" s="44">
        <v>1.5197568389057725</v>
      </c>
      <c r="N52" s="44">
        <v>1.5836357637743159</v>
      </c>
      <c r="O52" s="50">
        <v>57.52</v>
      </c>
      <c r="P52" s="51">
        <v>2.2768000000000002</v>
      </c>
      <c r="Q52" s="44">
        <v>1301.6777500000001</v>
      </c>
      <c r="R52" s="44">
        <v>2.2603384413280248</v>
      </c>
      <c r="S52" s="50">
        <v>3.95</v>
      </c>
      <c r="T52" s="50">
        <v>2</v>
      </c>
      <c r="U52" s="44">
        <v>7.0859249999999996</v>
      </c>
      <c r="V52" s="50">
        <v>2.8239290785018958</v>
      </c>
      <c r="W52" s="51" t="e">
        <v>#N/A</v>
      </c>
      <c r="X52" s="45">
        <v>642</v>
      </c>
      <c r="Y52" s="45">
        <v>424</v>
      </c>
      <c r="Z52" s="51">
        <v>859</v>
      </c>
      <c r="AA52" s="51">
        <v>451755</v>
      </c>
      <c r="AB52" s="51">
        <v>0.36444633008061095</v>
      </c>
      <c r="AC52" s="44">
        <v>6.4090332323658838</v>
      </c>
      <c r="AD52" s="44">
        <v>6.2088140000000003</v>
      </c>
      <c r="AE52" s="45" t="e">
        <v>#N/A</v>
      </c>
      <c r="AF52" s="45" t="e">
        <v>#N/A</v>
      </c>
      <c r="AG52" s="45">
        <v>16</v>
      </c>
      <c r="AH52" s="166">
        <v>208.99793284999998</v>
      </c>
    </row>
    <row r="53" spans="1:34" x14ac:dyDescent="0.2">
      <c r="A53" s="43">
        <v>43862</v>
      </c>
      <c r="B53" s="50">
        <v>2.2503516174402272</v>
      </c>
      <c r="C53" s="44">
        <v>2.1561338289962872</v>
      </c>
      <c r="D53" s="44">
        <v>7.3</v>
      </c>
      <c r="E53" s="44">
        <v>5.7</v>
      </c>
      <c r="F53" s="44">
        <v>870.4</v>
      </c>
      <c r="G53" s="45">
        <v>53090</v>
      </c>
      <c r="H53" s="44">
        <v>2.3717701504049282</v>
      </c>
      <c r="I53" s="45">
        <v>16730</v>
      </c>
      <c r="J53" s="44">
        <v>1.7021276595744705</v>
      </c>
      <c r="K53" s="50">
        <v>1.7576898932831098</v>
      </c>
      <c r="L53" s="44">
        <v>3.6227898126421687</v>
      </c>
      <c r="M53" s="44">
        <v>2.1341463414634276</v>
      </c>
      <c r="N53" s="44">
        <v>1.80373986430582</v>
      </c>
      <c r="O53" s="50">
        <v>50.54</v>
      </c>
      <c r="P53" s="51">
        <v>1.9979</v>
      </c>
      <c r="Q53" s="44">
        <v>1303.4518333333333</v>
      </c>
      <c r="R53" s="44">
        <v>2.7337070227288374</v>
      </c>
      <c r="S53" s="50">
        <v>3.95</v>
      </c>
      <c r="T53" s="50">
        <v>2</v>
      </c>
      <c r="U53" s="44">
        <v>6.9773250000000004</v>
      </c>
      <c r="V53" s="50">
        <v>2.7588913448211945</v>
      </c>
      <c r="W53" s="51" t="e">
        <v>#N/A</v>
      </c>
      <c r="X53" s="45">
        <v>646</v>
      </c>
      <c r="Y53" s="45">
        <v>385</v>
      </c>
      <c r="Z53" s="51">
        <v>1190</v>
      </c>
      <c r="AA53" s="51">
        <v>446690</v>
      </c>
      <c r="AB53" s="51">
        <v>0.4727850615812475</v>
      </c>
      <c r="AC53" s="44">
        <v>6.664115422191986</v>
      </c>
      <c r="AD53" s="44">
        <v>6.2128230000000002</v>
      </c>
      <c r="AE53" s="45" t="e">
        <v>#N/A</v>
      </c>
      <c r="AF53" s="45" t="e">
        <v>#N/A</v>
      </c>
      <c r="AG53" s="45">
        <v>13</v>
      </c>
      <c r="AH53" s="166">
        <v>334.10810939999999</v>
      </c>
    </row>
    <row r="54" spans="1:34" x14ac:dyDescent="0.2">
      <c r="A54" s="43">
        <v>43891</v>
      </c>
      <c r="B54" s="50">
        <v>0.62805303558965964</v>
      </c>
      <c r="C54" s="44">
        <v>0.88626292466764678</v>
      </c>
      <c r="D54" s="44">
        <v>8.6999999999999993</v>
      </c>
      <c r="E54" s="44">
        <v>6.9</v>
      </c>
      <c r="F54" s="44">
        <v>846.7</v>
      </c>
      <c r="G54" s="45">
        <v>61020</v>
      </c>
      <c r="H54" s="44">
        <v>18.004254496228977</v>
      </c>
      <c r="I54" s="45">
        <v>19220</v>
      </c>
      <c r="J54" s="44">
        <v>16.343825665859569</v>
      </c>
      <c r="K54" s="50">
        <v>5.0826317430620493</v>
      </c>
      <c r="L54" s="44">
        <v>1.9730923979189186</v>
      </c>
      <c r="M54" s="44">
        <v>3.9634146341463561</v>
      </c>
      <c r="N54" s="44">
        <v>4.1992589543021763</v>
      </c>
      <c r="O54" s="50">
        <v>29.21</v>
      </c>
      <c r="P54" s="51">
        <v>1.7962</v>
      </c>
      <c r="Q54" s="44">
        <v>1305.2259166666668</v>
      </c>
      <c r="R54" s="44">
        <v>-5.5051954640233163</v>
      </c>
      <c r="S54" s="50">
        <v>2.95</v>
      </c>
      <c r="T54" s="50">
        <v>1</v>
      </c>
      <c r="U54" s="44">
        <v>6.0295240000000003</v>
      </c>
      <c r="V54" s="50">
        <v>2.3266197326540867</v>
      </c>
      <c r="W54" s="51" t="e">
        <v>#N/A</v>
      </c>
      <c r="X54" s="45">
        <v>944</v>
      </c>
      <c r="Y54" s="45">
        <v>397</v>
      </c>
      <c r="Z54" s="51">
        <v>1174</v>
      </c>
      <c r="AA54" s="51">
        <v>448130</v>
      </c>
      <c r="AB54" s="51">
        <v>0.48552522746071136</v>
      </c>
      <c r="AC54" s="44">
        <v>6.3972351677212727</v>
      </c>
      <c r="AD54" s="44">
        <v>5.5787630000000004</v>
      </c>
      <c r="AE54" s="45" t="e">
        <v>#N/A</v>
      </c>
      <c r="AF54" s="45" t="e">
        <v>#N/A</v>
      </c>
      <c r="AG54" s="45">
        <v>13</v>
      </c>
      <c r="AH54" s="166">
        <v>210.52395752999999</v>
      </c>
    </row>
    <row r="55" spans="1:34" x14ac:dyDescent="0.2">
      <c r="A55" s="43">
        <v>43922</v>
      </c>
      <c r="B55" s="50">
        <v>-0.55632823365786566</v>
      </c>
      <c r="C55" s="44">
        <v>-0.22058823529412797</v>
      </c>
      <c r="D55" s="44">
        <v>10.6</v>
      </c>
      <c r="E55" s="44">
        <v>9.5</v>
      </c>
      <c r="F55" s="44">
        <v>805.9</v>
      </c>
      <c r="G55" s="45">
        <v>69230</v>
      </c>
      <c r="H55" s="44">
        <v>36.764124851837224</v>
      </c>
      <c r="I55" s="45">
        <v>21260</v>
      </c>
      <c r="J55" s="44">
        <v>33.291536050156736</v>
      </c>
      <c r="K55" s="50">
        <v>7.2004965859714387</v>
      </c>
      <c r="L55" s="44">
        <v>8.7043320920811027</v>
      </c>
      <c r="M55" s="44">
        <v>4.8484848484848575</v>
      </c>
      <c r="N55" s="44">
        <v>5.7896455985628092</v>
      </c>
      <c r="O55" s="50">
        <v>16.55</v>
      </c>
      <c r="P55" s="51">
        <v>1.7542</v>
      </c>
      <c r="Q55" s="44">
        <v>1307</v>
      </c>
      <c r="R55" s="44">
        <v>-16.161330548577158</v>
      </c>
      <c r="S55" s="50">
        <v>2.4500000000000002</v>
      </c>
      <c r="T55" s="50">
        <v>0.5</v>
      </c>
      <c r="U55" s="44">
        <v>5.0418130000000003</v>
      </c>
      <c r="V55" s="50">
        <v>1.9264745091629436</v>
      </c>
      <c r="W55" s="51" t="e">
        <v>#N/A</v>
      </c>
      <c r="X55" s="45">
        <v>575</v>
      </c>
      <c r="Y55" s="45">
        <v>260</v>
      </c>
      <c r="Z55" s="51">
        <v>571</v>
      </c>
      <c r="AA55" s="51">
        <v>423338</v>
      </c>
      <c r="AB55" s="51">
        <v>0.40070175438596484</v>
      </c>
      <c r="AC55" s="44">
        <v>6.3639680966296233</v>
      </c>
      <c r="AD55" s="44">
        <v>4.4905480000000004</v>
      </c>
      <c r="AE55" s="45" t="e">
        <v>#N/A</v>
      </c>
      <c r="AF55" s="45" t="e">
        <v>#N/A</v>
      </c>
      <c r="AG55" s="45">
        <v>6</v>
      </c>
      <c r="AH55" s="166">
        <v>296.56930002999997</v>
      </c>
    </row>
    <row r="56" spans="1:34" x14ac:dyDescent="0.2">
      <c r="A56" s="43">
        <v>43952</v>
      </c>
      <c r="B56" s="50">
        <v>0.1388888888888884</v>
      </c>
      <c r="C56" s="44">
        <v>-0.36603221083455484</v>
      </c>
      <c r="D56" s="44">
        <v>13.1</v>
      </c>
      <c r="E56" s="44">
        <v>12.4</v>
      </c>
      <c r="F56" s="44">
        <v>776.4</v>
      </c>
      <c r="G56" s="45">
        <v>62530</v>
      </c>
      <c r="H56" s="44">
        <v>26.043136464422489</v>
      </c>
      <c r="I56" s="45">
        <v>19410</v>
      </c>
      <c r="J56" s="44">
        <v>19.372693726937264</v>
      </c>
      <c r="K56" s="50">
        <v>7.8080903104421617</v>
      </c>
      <c r="L56" s="44">
        <v>9.2529113424875131</v>
      </c>
      <c r="M56" s="44">
        <v>7.2727272727272751</v>
      </c>
      <c r="N56" s="44">
        <v>9.1904256188219957</v>
      </c>
      <c r="O56" s="50">
        <v>28.56</v>
      </c>
      <c r="P56" s="51">
        <v>1.8526</v>
      </c>
      <c r="Q56" s="44">
        <v>1308.2166666666667</v>
      </c>
      <c r="R56" s="44">
        <v>-12.585698725696693</v>
      </c>
      <c r="S56" s="50">
        <v>2.4500000000000002</v>
      </c>
      <c r="T56" s="50">
        <v>0.5</v>
      </c>
      <c r="U56" s="44">
        <v>6.2014950000000004</v>
      </c>
      <c r="V56" s="50">
        <v>2.456855837998603</v>
      </c>
      <c r="W56" s="51" t="e">
        <v>#N/A</v>
      </c>
      <c r="X56" s="45">
        <v>721</v>
      </c>
      <c r="Y56" s="45">
        <v>231</v>
      </c>
      <c r="Z56" s="51">
        <v>1078</v>
      </c>
      <c r="AA56" s="51">
        <v>439257</v>
      </c>
      <c r="AB56" s="51">
        <v>0.44563869367507236</v>
      </c>
      <c r="AC56" s="44">
        <v>5.9463204426822811</v>
      </c>
      <c r="AD56" s="44">
        <v>4.6221889999999997</v>
      </c>
      <c r="AE56" s="45" t="e">
        <v>#N/A</v>
      </c>
      <c r="AF56" s="45" t="e">
        <v>#N/A</v>
      </c>
      <c r="AG56" s="45">
        <v>6</v>
      </c>
      <c r="AH56" s="166">
        <v>233.45572200999999</v>
      </c>
    </row>
    <row r="57" spans="1:34" x14ac:dyDescent="0.2">
      <c r="A57" s="43">
        <v>43983</v>
      </c>
      <c r="B57" s="50">
        <v>1.5416958654520085</v>
      </c>
      <c r="C57" s="44">
        <v>0.66030814380042546</v>
      </c>
      <c r="D57" s="44">
        <v>14.9</v>
      </c>
      <c r="E57" s="44">
        <v>13.4</v>
      </c>
      <c r="F57" s="44">
        <v>772.8</v>
      </c>
      <c r="G57" s="45">
        <v>52810</v>
      </c>
      <c r="H57" s="44">
        <v>7.0111448834853096</v>
      </c>
      <c r="I57" s="45">
        <v>15510</v>
      </c>
      <c r="J57" s="44">
        <v>0.51847051198963268</v>
      </c>
      <c r="K57" s="50">
        <v>5.4087659309915992</v>
      </c>
      <c r="L57" s="44">
        <v>5.8539962514866817</v>
      </c>
      <c r="M57" s="44">
        <v>7.8313253012048056</v>
      </c>
      <c r="N57" s="44">
        <v>9.6983457671099504</v>
      </c>
      <c r="O57" s="50">
        <v>38.31</v>
      </c>
      <c r="P57" s="51">
        <v>1.8414999999999999</v>
      </c>
      <c r="Q57" s="44">
        <v>1309.4333333333332</v>
      </c>
      <c r="R57" s="44">
        <v>-7.6677738454882132</v>
      </c>
      <c r="S57" s="50">
        <v>2.4500000000000002</v>
      </c>
      <c r="T57" s="50">
        <v>0.5</v>
      </c>
      <c r="U57" s="44">
        <v>7.0025279999999999</v>
      </c>
      <c r="V57" s="50">
        <v>2.8537316451569663</v>
      </c>
      <c r="W57" s="51" t="e">
        <v>#N/A</v>
      </c>
      <c r="X57" s="45">
        <v>425</v>
      </c>
      <c r="Y57" s="45">
        <v>250</v>
      </c>
      <c r="Z57" s="51">
        <v>1763</v>
      </c>
      <c r="AA57" s="51">
        <v>460099</v>
      </c>
      <c r="AB57" s="51">
        <v>0.52847721822541971</v>
      </c>
      <c r="AC57" s="44">
        <v>6.3916862832292507</v>
      </c>
      <c r="AD57" s="44">
        <v>4.8074890000000003</v>
      </c>
      <c r="AE57" s="45" t="e">
        <v>#N/A</v>
      </c>
      <c r="AF57" s="45" t="e">
        <v>#N/A</v>
      </c>
      <c r="AG57" s="45">
        <v>10</v>
      </c>
      <c r="AH57" s="166">
        <v>272.82168249000006</v>
      </c>
    </row>
    <row r="58" spans="1:34" x14ac:dyDescent="0.2">
      <c r="A58" s="43">
        <v>44013</v>
      </c>
      <c r="B58" s="50">
        <v>0.83623693379790698</v>
      </c>
      <c r="C58" s="44">
        <v>0.14598540145984717</v>
      </c>
      <c r="D58" s="44">
        <v>14.9</v>
      </c>
      <c r="E58" s="44">
        <v>12.5</v>
      </c>
      <c r="F58" s="44">
        <v>805.5</v>
      </c>
      <c r="G58" s="45">
        <v>29280</v>
      </c>
      <c r="H58" s="44">
        <v>-42.065690542144843</v>
      </c>
      <c r="I58" s="45">
        <v>9150</v>
      </c>
      <c r="J58" s="44">
        <v>-42.234848484848484</v>
      </c>
      <c r="K58" s="50">
        <v>4.6221111805121673</v>
      </c>
      <c r="L58" s="44">
        <v>3.8977353203865084</v>
      </c>
      <c r="M58" s="44">
        <v>7.575757575757569</v>
      </c>
      <c r="N58" s="44">
        <v>8.5693418810354629</v>
      </c>
      <c r="O58" s="50">
        <v>40.71</v>
      </c>
      <c r="P58" s="51">
        <v>1.8165</v>
      </c>
      <c r="Q58" s="44">
        <v>1310.6500000000001</v>
      </c>
      <c r="R58" s="44">
        <v>-5.3223664604417742</v>
      </c>
      <c r="S58" s="50">
        <v>2.4500000000000002</v>
      </c>
      <c r="T58" s="50">
        <v>0.5</v>
      </c>
      <c r="U58" s="44">
        <v>7.1224540000000003</v>
      </c>
      <c r="V58" s="50">
        <v>2.9305178447418747</v>
      </c>
      <c r="W58" s="51" t="e">
        <v>#N/A</v>
      </c>
      <c r="X58" s="45">
        <v>737</v>
      </c>
      <c r="Y58" s="45">
        <v>288</v>
      </c>
      <c r="Z58" s="51">
        <v>1835</v>
      </c>
      <c r="AA58" s="51">
        <v>466266</v>
      </c>
      <c r="AB58" s="51">
        <v>0.60741476332340283</v>
      </c>
      <c r="AC58" s="44">
        <v>6.5999848884574961</v>
      </c>
      <c r="AD58" s="44">
        <v>5.0664610000000003</v>
      </c>
      <c r="AE58" s="45" t="e">
        <v>#N/A</v>
      </c>
      <c r="AF58" s="45" t="e">
        <v>#N/A</v>
      </c>
      <c r="AG58" s="45">
        <v>10</v>
      </c>
      <c r="AH58" s="166">
        <v>324.99921692999999</v>
      </c>
    </row>
    <row r="59" spans="1:34" x14ac:dyDescent="0.2">
      <c r="A59" s="43">
        <v>44044</v>
      </c>
      <c r="B59" s="50">
        <v>0.55788005578798483</v>
      </c>
      <c r="C59" s="44">
        <v>0.14619883040933868</v>
      </c>
      <c r="D59" s="44">
        <v>14.2</v>
      </c>
      <c r="E59" s="44">
        <v>11.4</v>
      </c>
      <c r="F59" s="44">
        <v>831</v>
      </c>
      <c r="G59" s="45">
        <v>26630</v>
      </c>
      <c r="H59" s="44">
        <v>-48.570876786404014</v>
      </c>
      <c r="I59" s="45">
        <v>8120</v>
      </c>
      <c r="J59" s="44">
        <v>-49.313358302122346</v>
      </c>
      <c r="K59" s="50">
        <v>5.2066898075102674</v>
      </c>
      <c r="L59" s="44">
        <v>4.9530352881172801</v>
      </c>
      <c r="M59" s="44">
        <v>6.042296072507547</v>
      </c>
      <c r="N59" s="44">
        <v>6.0696197443524502</v>
      </c>
      <c r="O59" s="50">
        <v>42.34</v>
      </c>
      <c r="P59" s="51">
        <v>2.0455000000000001</v>
      </c>
      <c r="Q59" s="44">
        <v>1311.8666666666668</v>
      </c>
      <c r="R59" s="44">
        <v>-4.4088317763916081</v>
      </c>
      <c r="S59" s="50">
        <v>2.4500000000000002</v>
      </c>
      <c r="T59" s="50">
        <v>0.5</v>
      </c>
      <c r="U59" s="44">
        <v>6.763261</v>
      </c>
      <c r="V59" s="50">
        <v>2.7750496215469411</v>
      </c>
      <c r="W59" s="51" t="e">
        <v>#N/A</v>
      </c>
      <c r="X59" s="45">
        <v>736</v>
      </c>
      <c r="Y59" s="45">
        <v>239</v>
      </c>
      <c r="Z59" s="51">
        <v>1574</v>
      </c>
      <c r="AA59" s="51">
        <v>470271</v>
      </c>
      <c r="AB59" s="51">
        <v>0.61078773767947225</v>
      </c>
      <c r="AC59" s="44">
        <v>6.4317938504059002</v>
      </c>
      <c r="AD59" s="44">
        <v>5.1065500000000004</v>
      </c>
      <c r="AE59" s="45" t="e">
        <v>#N/A</v>
      </c>
      <c r="AF59" s="45" t="e">
        <v>#N/A</v>
      </c>
      <c r="AG59" s="45">
        <v>6</v>
      </c>
      <c r="AH59" s="166">
        <v>332.13280741999995</v>
      </c>
    </row>
    <row r="60" spans="1:34" x14ac:dyDescent="0.2">
      <c r="A60" s="43">
        <v>44075</v>
      </c>
      <c r="B60" s="50">
        <v>1.3986013986013957</v>
      </c>
      <c r="C60" s="44">
        <v>0.51395007342145416</v>
      </c>
      <c r="D60" s="44">
        <v>12.8</v>
      </c>
      <c r="E60" s="44">
        <v>10.3</v>
      </c>
      <c r="F60" s="44">
        <v>851.5</v>
      </c>
      <c r="G60" s="45">
        <v>32010</v>
      </c>
      <c r="H60" s="44">
        <v>-36.146020347097554</v>
      </c>
      <c r="I60" s="45">
        <v>9520</v>
      </c>
      <c r="J60" s="44">
        <v>-39.974779319041609</v>
      </c>
      <c r="K60" s="50">
        <v>4.5497039576191778</v>
      </c>
      <c r="L60" s="44">
        <v>2.969587979788435</v>
      </c>
      <c r="M60" s="44">
        <v>5.4380664652567967</v>
      </c>
      <c r="N60" s="44">
        <v>5.5792953317745697</v>
      </c>
      <c r="O60" s="50">
        <v>39.630000000000003</v>
      </c>
      <c r="P60" s="51">
        <v>2.1970000000000001</v>
      </c>
      <c r="Q60" s="44">
        <v>1313.0833333333333</v>
      </c>
      <c r="R60" s="44">
        <v>-3.5498472148884908</v>
      </c>
      <c r="S60" s="50">
        <v>2.4500000000000002</v>
      </c>
      <c r="T60" s="50">
        <v>0.5</v>
      </c>
      <c r="U60" s="44">
        <v>7.4463749999999997</v>
      </c>
      <c r="V60" s="50">
        <v>3.0508921590987503</v>
      </c>
      <c r="W60" s="51" t="e">
        <v>#N/A</v>
      </c>
      <c r="X60" s="45">
        <v>1035</v>
      </c>
      <c r="Y60" s="45">
        <v>268</v>
      </c>
      <c r="Z60" s="51">
        <v>1706</v>
      </c>
      <c r="AA60" s="51">
        <v>467696</v>
      </c>
      <c r="AB60" s="51">
        <v>0.62353801169590639</v>
      </c>
      <c r="AC60" s="44">
        <v>6.4469864317683081</v>
      </c>
      <c r="AD60" s="44">
        <v>5.4174769999999999</v>
      </c>
      <c r="AE60" s="45" t="e">
        <v>#N/A</v>
      </c>
      <c r="AF60" s="45" t="e">
        <v>#N/A</v>
      </c>
      <c r="AG60" s="45">
        <v>12</v>
      </c>
      <c r="AH60" s="166">
        <v>321.1621955</v>
      </c>
    </row>
    <row r="61" spans="1:34" x14ac:dyDescent="0.2">
      <c r="A61" s="43">
        <v>44105</v>
      </c>
      <c r="B61" s="50">
        <v>1.1830201809325036</v>
      </c>
      <c r="C61" s="44">
        <v>0.65885797950220315</v>
      </c>
      <c r="D61" s="44">
        <v>11.7</v>
      </c>
      <c r="E61" s="44">
        <v>9.1999999999999993</v>
      </c>
      <c r="F61" s="44">
        <v>864.5</v>
      </c>
      <c r="G61" s="45">
        <v>174310</v>
      </c>
      <c r="H61" s="44">
        <v>242.05259026687597</v>
      </c>
      <c r="I61" s="45">
        <v>63740</v>
      </c>
      <c r="J61" s="44">
        <v>296.39303482587064</v>
      </c>
      <c r="K61" s="50">
        <v>5.0328227571116102</v>
      </c>
      <c r="L61" s="44">
        <v>-0.58095152733863564</v>
      </c>
      <c r="M61" s="44">
        <v>5.7401812688821607</v>
      </c>
      <c r="N61" s="44">
        <v>5.413266542780959</v>
      </c>
      <c r="O61" s="50">
        <v>39.4</v>
      </c>
      <c r="P61" s="51">
        <v>2.2004000000000001</v>
      </c>
      <c r="Q61" s="44">
        <v>1314.3</v>
      </c>
      <c r="R61" s="44">
        <v>-3.0478566505726779</v>
      </c>
      <c r="S61" s="50">
        <v>2.4500000000000002</v>
      </c>
      <c r="T61" s="50">
        <v>0.5</v>
      </c>
      <c r="U61" s="44">
        <v>7.3932950000000002</v>
      </c>
      <c r="V61" s="50">
        <v>3.0490090559072933</v>
      </c>
      <c r="W61" s="51" t="e">
        <v>#N/A</v>
      </c>
      <c r="X61" s="45">
        <v>982</v>
      </c>
      <c r="Y61" s="45">
        <v>319</v>
      </c>
      <c r="Z61" s="51">
        <v>1763</v>
      </c>
      <c r="AA61" s="51">
        <v>473869</v>
      </c>
      <c r="AB61" s="51">
        <v>0.71666666666666667</v>
      </c>
      <c r="AC61" s="44">
        <v>6.5259281178166546</v>
      </c>
      <c r="AD61" s="44">
        <v>5.4812519999999996</v>
      </c>
      <c r="AE61" s="45" t="e">
        <v>#N/A</v>
      </c>
      <c r="AF61" s="45" t="e">
        <v>#N/A</v>
      </c>
      <c r="AG61" s="45">
        <v>11</v>
      </c>
      <c r="AH61" s="166">
        <v>325.86868011999996</v>
      </c>
    </row>
    <row r="62" spans="1:34" x14ac:dyDescent="0.2">
      <c r="A62" s="43">
        <v>44136</v>
      </c>
      <c r="B62" s="50">
        <v>1.3221990257480831</v>
      </c>
      <c r="C62" s="44">
        <v>0.95307917888560745</v>
      </c>
      <c r="D62" s="44">
        <v>10.8</v>
      </c>
      <c r="E62" s="44">
        <v>8.1999999999999993</v>
      </c>
      <c r="F62" s="44">
        <v>875.5</v>
      </c>
      <c r="G62" s="45">
        <v>174350</v>
      </c>
      <c r="H62" s="44">
        <v>241.52791380999022</v>
      </c>
      <c r="I62" s="45">
        <v>63760</v>
      </c>
      <c r="J62" s="44">
        <v>295.53349875930519</v>
      </c>
      <c r="K62" s="50">
        <v>4.8582995951417018</v>
      </c>
      <c r="L62" s="44">
        <v>2.4787748653869013</v>
      </c>
      <c r="M62" s="44">
        <v>4.1916167664670656</v>
      </c>
      <c r="N62" s="44">
        <v>3.9533011272141705</v>
      </c>
      <c r="O62" s="50">
        <v>40.94</v>
      </c>
      <c r="P62" s="51">
        <v>2.8003999999999998</v>
      </c>
      <c r="Q62" s="44">
        <v>1315.5166666666667</v>
      </c>
      <c r="R62" s="44">
        <v>-2.3655131280833741</v>
      </c>
      <c r="S62" s="50">
        <v>2.4500000000000002</v>
      </c>
      <c r="T62" s="50">
        <v>0.5</v>
      </c>
      <c r="U62" s="44">
        <v>7.476623</v>
      </c>
      <c r="V62" s="50">
        <v>3.0820767591889355</v>
      </c>
      <c r="W62" s="51" t="e">
        <v>#N/A</v>
      </c>
      <c r="X62" s="45">
        <v>952</v>
      </c>
      <c r="Y62" s="45">
        <v>265</v>
      </c>
      <c r="Z62" s="51">
        <v>1437</v>
      </c>
      <c r="AA62" s="51">
        <v>456400</v>
      </c>
      <c r="AB62" s="51">
        <v>0.83207874927620151</v>
      </c>
      <c r="AC62" s="44">
        <v>6.6960737274741877</v>
      </c>
      <c r="AD62" s="44">
        <v>5.5982880000000002</v>
      </c>
      <c r="AE62" s="45" t="e">
        <v>#N/A</v>
      </c>
      <c r="AF62" s="45" t="e">
        <v>#N/A</v>
      </c>
      <c r="AG62" s="45">
        <v>15</v>
      </c>
      <c r="AH62" s="166">
        <v>284.78855288</v>
      </c>
    </row>
    <row r="63" spans="1:34" x14ac:dyDescent="0.2">
      <c r="A63" s="43">
        <v>44166</v>
      </c>
      <c r="B63" s="50">
        <v>0.83507306889354371</v>
      </c>
      <c r="C63" s="44">
        <v>0.73313782991202281</v>
      </c>
      <c r="D63" s="44">
        <v>10.1</v>
      </c>
      <c r="E63" s="44">
        <v>8.1</v>
      </c>
      <c r="F63" s="44">
        <v>871.3</v>
      </c>
      <c r="G63" s="45">
        <v>183330</v>
      </c>
      <c r="H63" s="44">
        <v>250.87081339712918</v>
      </c>
      <c r="I63" s="45">
        <v>65630</v>
      </c>
      <c r="J63" s="44">
        <v>295.36144578313252</v>
      </c>
      <c r="K63" s="50">
        <v>4.913928012519575</v>
      </c>
      <c r="L63" s="44">
        <v>2.2847835960733587</v>
      </c>
      <c r="M63" s="44">
        <v>4.5180722891566161</v>
      </c>
      <c r="N63" s="44">
        <v>4.705210796705539</v>
      </c>
      <c r="O63" s="50">
        <v>47.02</v>
      </c>
      <c r="P63" s="51">
        <v>2.6152000000000002</v>
      </c>
      <c r="Q63" s="44">
        <v>1316.7333333333333</v>
      </c>
      <c r="R63" s="44">
        <v>-2.6946974864120454</v>
      </c>
      <c r="S63" s="50">
        <v>2.4500000000000002</v>
      </c>
      <c r="T63" s="50">
        <v>0.5</v>
      </c>
      <c r="U63" s="44">
        <v>7.4334100000000003</v>
      </c>
      <c r="V63" s="50">
        <v>3.0609612777526385</v>
      </c>
      <c r="W63" s="51" t="e">
        <v>#N/A</v>
      </c>
      <c r="X63" s="45">
        <v>840</v>
      </c>
      <c r="Y63" s="45">
        <v>276</v>
      </c>
      <c r="Z63" s="51">
        <v>1199</v>
      </c>
      <c r="AA63" s="51">
        <v>446722</v>
      </c>
      <c r="AB63" s="51">
        <v>1.0230375426621161</v>
      </c>
      <c r="AC63" s="44">
        <v>6.6423013132724495</v>
      </c>
      <c r="AD63" s="44">
        <v>5.9422040000000003</v>
      </c>
      <c r="AE63" s="45" t="e">
        <v>#N/A</v>
      </c>
      <c r="AF63" s="45" t="e">
        <v>#N/A</v>
      </c>
      <c r="AG63" s="45">
        <v>4</v>
      </c>
      <c r="AH63" s="166">
        <v>273.03934064999999</v>
      </c>
    </row>
    <row r="64" spans="1:34" x14ac:dyDescent="0.2">
      <c r="A64" s="43">
        <v>44197</v>
      </c>
      <c r="B64" s="50">
        <v>0.7607192254495132</v>
      </c>
      <c r="C64" s="44">
        <v>1.0233918128654818</v>
      </c>
      <c r="D64" s="44">
        <v>10.4</v>
      </c>
      <c r="E64" s="44">
        <v>8.6999999999999993</v>
      </c>
      <c r="F64" s="44">
        <v>860.3</v>
      </c>
      <c r="G64" s="45">
        <v>207200</v>
      </c>
      <c r="H64" s="44">
        <v>287.72455089820357</v>
      </c>
      <c r="I64" s="45">
        <v>72590</v>
      </c>
      <c r="J64" s="44">
        <v>330.03554502369667</v>
      </c>
      <c r="K64" s="50">
        <v>3.991336633663356</v>
      </c>
      <c r="L64" s="44">
        <v>5.645093925925937</v>
      </c>
      <c r="M64" s="44">
        <v>3.5928143712574911</v>
      </c>
      <c r="N64" s="44">
        <v>4.2952257226372303</v>
      </c>
      <c r="O64" s="50">
        <v>52</v>
      </c>
      <c r="P64" s="51">
        <v>2.5541999999999998</v>
      </c>
      <c r="Q64" s="44">
        <v>1317.95</v>
      </c>
      <c r="R64" s="44">
        <v>-2.4756291948292763</v>
      </c>
      <c r="S64" s="50">
        <v>2.4500000000000002</v>
      </c>
      <c r="T64" s="50">
        <v>0.5</v>
      </c>
      <c r="U64" s="44">
        <v>7.5232830000000002</v>
      </c>
      <c r="V64" s="50">
        <v>3.0682099573567942</v>
      </c>
      <c r="W64" s="51" t="e">
        <v>#N/A</v>
      </c>
      <c r="X64" s="45">
        <v>1122</v>
      </c>
      <c r="Y64" s="45">
        <v>254</v>
      </c>
      <c r="Z64" s="51">
        <v>1207</v>
      </c>
      <c r="AA64" s="51">
        <v>472020</v>
      </c>
      <c r="AB64" s="51">
        <v>0.53644444444444439</v>
      </c>
      <c r="AC64" s="44">
        <v>6.8489399957894062</v>
      </c>
      <c r="AD64" s="44">
        <v>6.3445720000000003</v>
      </c>
      <c r="AE64" s="45" t="e">
        <v>#N/A</v>
      </c>
      <c r="AF64" s="45" t="e">
        <v>#N/A</v>
      </c>
      <c r="AG64" s="45">
        <v>4</v>
      </c>
      <c r="AH64" s="166">
        <v>294.85875068999997</v>
      </c>
    </row>
    <row r="65" spans="1:34" x14ac:dyDescent="0.2">
      <c r="A65" s="43">
        <v>44228</v>
      </c>
      <c r="B65" s="50">
        <v>0.48143053645115508</v>
      </c>
      <c r="C65" s="44">
        <v>1.0917030567685559</v>
      </c>
      <c r="D65" s="44">
        <v>10.7</v>
      </c>
      <c r="E65" s="44">
        <v>9</v>
      </c>
      <c r="F65" s="44">
        <v>848.3</v>
      </c>
      <c r="G65" s="45">
        <v>205870</v>
      </c>
      <c r="H65" s="44">
        <v>287.77547560745904</v>
      </c>
      <c r="I65" s="45">
        <v>72130</v>
      </c>
      <c r="J65" s="44">
        <v>331.14166168559473</v>
      </c>
      <c r="K65" s="50">
        <v>4.1949413942011127</v>
      </c>
      <c r="L65" s="44">
        <v>5.3561490849593163</v>
      </c>
      <c r="M65" s="44">
        <v>4.7761194029850795</v>
      </c>
      <c r="N65" s="44">
        <v>5.3803641092327492</v>
      </c>
      <c r="O65" s="50">
        <v>59.04</v>
      </c>
      <c r="P65" s="51">
        <v>3.2517</v>
      </c>
      <c r="Q65" s="44">
        <v>1319.1666666666667</v>
      </c>
      <c r="R65" s="44">
        <v>-2.4799252241152203</v>
      </c>
      <c r="S65" s="50">
        <v>2.4500000000000002</v>
      </c>
      <c r="T65" s="50">
        <v>0.5</v>
      </c>
      <c r="U65" s="44">
        <v>7.5998279999999996</v>
      </c>
      <c r="V65" s="50">
        <v>3.0860353418779951</v>
      </c>
      <c r="W65" s="51" t="e">
        <v>#N/A</v>
      </c>
      <c r="X65" s="45">
        <v>642</v>
      </c>
      <c r="Y65" s="45">
        <v>220</v>
      </c>
      <c r="Z65" s="51">
        <v>1831</v>
      </c>
      <c r="AA65" s="51">
        <v>486490</v>
      </c>
      <c r="AB65" s="51">
        <v>0.64245614035087717</v>
      </c>
      <c r="AC65" s="44">
        <v>6.6197223281126965</v>
      </c>
      <c r="AD65" s="44">
        <v>6.3805909999999999</v>
      </c>
      <c r="AE65" s="45" t="e">
        <v>#N/A</v>
      </c>
      <c r="AF65" s="45" t="e">
        <v>#N/A</v>
      </c>
      <c r="AG65" s="45">
        <v>4</v>
      </c>
      <c r="AH65" s="166">
        <v>668.37387288999992</v>
      </c>
    </row>
    <row r="66" spans="1:34" x14ac:dyDescent="0.2">
      <c r="A66" s="43">
        <v>44256</v>
      </c>
      <c r="B66" s="50">
        <v>1.6643550624133141</v>
      </c>
      <c r="C66" s="44">
        <v>2.196193265007329</v>
      </c>
      <c r="D66" s="44">
        <v>10.8</v>
      </c>
      <c r="E66" s="44">
        <v>9</v>
      </c>
      <c r="F66" s="44">
        <v>845</v>
      </c>
      <c r="G66" s="45">
        <v>197370</v>
      </c>
      <c r="H66" s="44">
        <v>223.45132743362831</v>
      </c>
      <c r="I66" s="45">
        <v>69160</v>
      </c>
      <c r="J66" s="44">
        <v>259.83350676378774</v>
      </c>
      <c r="K66" s="50">
        <v>-1.721068249258173</v>
      </c>
      <c r="L66" s="44">
        <v>3.1745754877421373</v>
      </c>
      <c r="M66" s="44">
        <v>2.346041055718473</v>
      </c>
      <c r="N66" s="44">
        <v>1.5725009877518792</v>
      </c>
      <c r="O66" s="50">
        <v>62.33</v>
      </c>
      <c r="P66" s="51">
        <v>2.7747000000000002</v>
      </c>
      <c r="Q66" s="44">
        <v>1320.3833333333332</v>
      </c>
      <c r="R66" s="44">
        <v>6.5797121714009643</v>
      </c>
      <c r="S66" s="50">
        <v>2.4500000000000002</v>
      </c>
      <c r="T66" s="50">
        <v>0.5</v>
      </c>
      <c r="U66" s="44">
        <v>7.5136589999999996</v>
      </c>
      <c r="V66" s="50">
        <v>3.0549153036901928</v>
      </c>
      <c r="W66" s="51" t="e">
        <v>#N/A</v>
      </c>
      <c r="X66" s="45">
        <v>1058</v>
      </c>
      <c r="Y66" s="45">
        <v>307</v>
      </c>
      <c r="Z66" s="51">
        <v>2903</v>
      </c>
      <c r="AA66" s="51">
        <v>505459</v>
      </c>
      <c r="AB66" s="51">
        <v>0.65382882882882887</v>
      </c>
      <c r="AC66" s="44">
        <v>7.1273115571513985</v>
      </c>
      <c r="AD66" s="44">
        <v>6.7942200000000001</v>
      </c>
      <c r="AE66" s="45" t="e">
        <v>#N/A</v>
      </c>
      <c r="AF66" s="45" t="e">
        <v>#N/A</v>
      </c>
      <c r="AG66" s="45">
        <v>12</v>
      </c>
      <c r="AH66" s="166">
        <v>424.19419786000003</v>
      </c>
    </row>
    <row r="67" spans="1:34" x14ac:dyDescent="0.2">
      <c r="A67" s="43">
        <v>44287</v>
      </c>
      <c r="B67" s="50">
        <v>3.0769230769230882</v>
      </c>
      <c r="C67" s="44">
        <v>3.3898305084745894</v>
      </c>
      <c r="D67" s="44">
        <v>10</v>
      </c>
      <c r="E67" s="44">
        <v>8.5</v>
      </c>
      <c r="F67" s="44">
        <v>846.4</v>
      </c>
      <c r="G67" s="45">
        <v>199180</v>
      </c>
      <c r="H67" s="44">
        <v>187.7076411960133</v>
      </c>
      <c r="I67" s="45">
        <v>70010</v>
      </c>
      <c r="J67" s="44">
        <v>229.30385700846659</v>
      </c>
      <c r="K67" s="50">
        <v>-3.6768963520555809</v>
      </c>
      <c r="L67" s="44">
        <v>-2.5292561212725273</v>
      </c>
      <c r="M67" s="44">
        <v>0.57803468208090791</v>
      </c>
      <c r="N67" s="44">
        <v>-1.0575067541489847</v>
      </c>
      <c r="O67" s="50">
        <v>61.72</v>
      </c>
      <c r="P67" s="51">
        <v>2.5594999999999999</v>
      </c>
      <c r="Q67" s="44">
        <v>1321.6</v>
      </c>
      <c r="R67" s="44">
        <v>18.16727793224555</v>
      </c>
      <c r="S67" s="50">
        <v>2.4500000000000002</v>
      </c>
      <c r="T67" s="50">
        <v>0.5</v>
      </c>
      <c r="U67" s="44">
        <v>7.6261089999999996</v>
      </c>
      <c r="V67" s="50">
        <v>3.0541821909535471</v>
      </c>
      <c r="W67" s="51" t="e">
        <v>#N/A</v>
      </c>
      <c r="X67" s="45">
        <v>1299</v>
      </c>
      <c r="Y67" s="45">
        <v>285</v>
      </c>
      <c r="Z67" s="51">
        <v>3204</v>
      </c>
      <c r="AA67" s="51">
        <v>508498</v>
      </c>
      <c r="AB67" s="51">
        <v>0.68534759358288766</v>
      </c>
      <c r="AC67" s="44">
        <v>7.5407423010619787</v>
      </c>
      <c r="AD67" s="44">
        <v>6.9408839999999996</v>
      </c>
      <c r="AE67" s="45" t="e">
        <v>#N/A</v>
      </c>
      <c r="AF67" s="45" t="e">
        <v>#N/A</v>
      </c>
      <c r="AG67" s="45">
        <v>9</v>
      </c>
      <c r="AH67" s="166">
        <v>408.15508853999989</v>
      </c>
    </row>
    <row r="68" spans="1:34" x14ac:dyDescent="0.2">
      <c r="A68" s="43">
        <v>44317</v>
      </c>
      <c r="B68" s="50">
        <v>2.9126213592233219</v>
      </c>
      <c r="C68" s="44">
        <v>3.6002939015429947</v>
      </c>
      <c r="D68" s="44">
        <v>9.1</v>
      </c>
      <c r="E68" s="44">
        <v>8.3000000000000007</v>
      </c>
      <c r="F68" s="44">
        <v>853.4</v>
      </c>
      <c r="G68" s="45">
        <v>205310</v>
      </c>
      <c r="H68" s="44">
        <v>228.3383975691668</v>
      </c>
      <c r="I68" s="45">
        <v>73620</v>
      </c>
      <c r="J68" s="44">
        <v>279.28902627511593</v>
      </c>
      <c r="K68" s="50">
        <v>-3.9267015706806352</v>
      </c>
      <c r="L68" s="44">
        <v>-3.3309049453225326</v>
      </c>
      <c r="M68" s="44">
        <v>-2.8248587570621431</v>
      </c>
      <c r="N68" s="44">
        <v>-4.1972168187939474</v>
      </c>
      <c r="O68" s="50">
        <v>65.17</v>
      </c>
      <c r="P68" s="51">
        <v>2.7877999999999998</v>
      </c>
      <c r="Q68" s="44">
        <v>1323.85</v>
      </c>
      <c r="R68" s="44">
        <v>12.531786130394341</v>
      </c>
      <c r="S68" s="50">
        <v>2.4500000000000002</v>
      </c>
      <c r="T68" s="50">
        <v>0.5</v>
      </c>
      <c r="U68" s="44">
        <v>7.4964839999999997</v>
      </c>
      <c r="V68" s="50">
        <v>2.981141554977679</v>
      </c>
      <c r="W68" s="51" t="e">
        <v>#N/A</v>
      </c>
      <c r="X68" s="45">
        <v>1581</v>
      </c>
      <c r="Y68" s="45">
        <v>218</v>
      </c>
      <c r="Z68" s="51">
        <v>2981</v>
      </c>
      <c r="AA68" s="51">
        <v>510631</v>
      </c>
      <c r="AB68" s="51">
        <v>0.65344147303814115</v>
      </c>
      <c r="AC68" s="44">
        <v>7.3837499391501282</v>
      </c>
      <c r="AD68" s="44">
        <v>7.2403969999999997</v>
      </c>
      <c r="AE68" s="45" t="e">
        <v>#N/A</v>
      </c>
      <c r="AF68" s="45" t="e">
        <v>#N/A</v>
      </c>
      <c r="AG68" s="45">
        <v>14</v>
      </c>
      <c r="AH68" s="166">
        <v>455.82384695999997</v>
      </c>
    </row>
    <row r="69" spans="1:34" x14ac:dyDescent="0.2">
      <c r="A69" s="43">
        <v>44348</v>
      </c>
      <c r="B69" s="50">
        <v>2.553485162180813</v>
      </c>
      <c r="C69" s="44">
        <v>3.0612244897959329</v>
      </c>
      <c r="D69" s="44">
        <v>9.1</v>
      </c>
      <c r="E69" s="44">
        <v>8.1</v>
      </c>
      <c r="F69" s="44">
        <v>858.6</v>
      </c>
      <c r="G69" s="45">
        <v>189960</v>
      </c>
      <c r="H69" s="44">
        <v>259.70460140124976</v>
      </c>
      <c r="I69" s="45">
        <v>66310</v>
      </c>
      <c r="J69" s="44">
        <v>327.53062540296582</v>
      </c>
      <c r="K69" s="50">
        <v>-3.8041875552934257</v>
      </c>
      <c r="L69" s="44">
        <v>-0.55349819912410281</v>
      </c>
      <c r="M69" s="44">
        <v>-4.7486033519552944</v>
      </c>
      <c r="N69" s="44">
        <v>-5.2261975162625651</v>
      </c>
      <c r="O69" s="50">
        <v>71.38</v>
      </c>
      <c r="P69" s="51">
        <v>3.0293999999999999</v>
      </c>
      <c r="Q69" s="44">
        <v>1326.1</v>
      </c>
      <c r="R69" s="44">
        <v>7.2610352049878646</v>
      </c>
      <c r="S69" s="50">
        <v>2.4500000000000002</v>
      </c>
      <c r="T69" s="50">
        <v>0.5</v>
      </c>
      <c r="U69" s="44">
        <v>7.5774309999999998</v>
      </c>
      <c r="V69" s="50">
        <v>3.0193850276048626</v>
      </c>
      <c r="W69" s="51" t="e">
        <v>#N/A</v>
      </c>
      <c r="X69" s="45">
        <v>1173</v>
      </c>
      <c r="Y69" s="45">
        <v>238</v>
      </c>
      <c r="Z69" s="51">
        <v>2914</v>
      </c>
      <c r="AA69" s="51">
        <v>494163</v>
      </c>
      <c r="AB69" s="51">
        <v>0.70488630865989355</v>
      </c>
      <c r="AC69" s="44">
        <v>7.2813675208323376</v>
      </c>
      <c r="AD69" s="44">
        <v>7.3612330000000004</v>
      </c>
      <c r="AE69" s="45" t="e">
        <v>#N/A</v>
      </c>
      <c r="AF69" s="45" t="e">
        <v>#N/A</v>
      </c>
      <c r="AG69" s="45">
        <v>5</v>
      </c>
      <c r="AH69" s="166">
        <v>1063.1278954700001</v>
      </c>
    </row>
    <row r="70" spans="1:34" x14ac:dyDescent="0.2">
      <c r="A70" s="43">
        <v>44378</v>
      </c>
      <c r="B70" s="50">
        <v>4.0082930200414646</v>
      </c>
      <c r="C70" s="44">
        <v>3.7172011661807725</v>
      </c>
      <c r="D70" s="44">
        <v>9.4</v>
      </c>
      <c r="E70" s="44">
        <v>7.9</v>
      </c>
      <c r="F70" s="44">
        <v>863.3</v>
      </c>
      <c r="G70" s="45">
        <v>184850</v>
      </c>
      <c r="H70" s="44">
        <v>531.31830601092895</v>
      </c>
      <c r="I70" s="45">
        <v>62330</v>
      </c>
      <c r="J70" s="44">
        <v>581.20218579234972</v>
      </c>
      <c r="K70" s="50">
        <v>-1.7910447761194104</v>
      </c>
      <c r="L70" s="44">
        <v>0.98880972537200851</v>
      </c>
      <c r="M70" s="44">
        <v>-3.6619718309859106</v>
      </c>
      <c r="N70" s="44">
        <v>-4.3202033036848881</v>
      </c>
      <c r="O70" s="50">
        <v>72.489999999999995</v>
      </c>
      <c r="P70" s="51">
        <v>3.4216000000000002</v>
      </c>
      <c r="Q70" s="44">
        <v>1328.35</v>
      </c>
      <c r="R70" s="44">
        <v>5.2109611035035641</v>
      </c>
      <c r="S70" s="50">
        <v>2.4500000000000002</v>
      </c>
      <c r="T70" s="50">
        <v>0.5</v>
      </c>
      <c r="U70" s="44">
        <v>7.4841879999999996</v>
      </c>
      <c r="V70" s="50">
        <v>2.9582458176388187</v>
      </c>
      <c r="W70" s="51" t="e">
        <v>#N/A</v>
      </c>
      <c r="X70" s="45">
        <v>1404</v>
      </c>
      <c r="Y70" s="45">
        <v>210</v>
      </c>
      <c r="Z70" s="51">
        <v>2314</v>
      </c>
      <c r="AA70" s="51">
        <v>488484</v>
      </c>
      <c r="AB70" s="51">
        <v>0.70163735597331711</v>
      </c>
      <c r="AC70" s="44">
        <v>7.2586967101608959</v>
      </c>
      <c r="AD70" s="44">
        <v>7.4604889999999999</v>
      </c>
      <c r="AE70" s="45" t="e">
        <v>#N/A</v>
      </c>
      <c r="AF70" s="45" t="e">
        <v>#N/A</v>
      </c>
      <c r="AG70" s="45">
        <v>5</v>
      </c>
      <c r="AH70" s="166">
        <v>436.12518339000007</v>
      </c>
    </row>
    <row r="71" spans="1:34" x14ac:dyDescent="0.2">
      <c r="A71" s="43">
        <v>44409</v>
      </c>
      <c r="B71" s="50">
        <v>4.9237170596394098</v>
      </c>
      <c r="C71" s="44">
        <v>4.0875912408758985</v>
      </c>
      <c r="D71" s="44">
        <v>9.6</v>
      </c>
      <c r="E71" s="44">
        <v>7.7</v>
      </c>
      <c r="F71" s="44">
        <v>870</v>
      </c>
      <c r="G71" s="45">
        <v>180140</v>
      </c>
      <c r="H71" s="44">
        <v>576.45512579797219</v>
      </c>
      <c r="I71" s="45">
        <v>61420</v>
      </c>
      <c r="J71" s="44">
        <v>656.4039408866995</v>
      </c>
      <c r="K71" s="50">
        <v>-1.4697060587882449</v>
      </c>
      <c r="L71" s="44">
        <v>1.0877522370835058</v>
      </c>
      <c r="M71" s="44">
        <v>-2.564102564102555</v>
      </c>
      <c r="N71" s="44">
        <v>-3.2060027285129689</v>
      </c>
      <c r="O71" s="50">
        <v>67.73</v>
      </c>
      <c r="P71" s="51">
        <v>3.0287999999999999</v>
      </c>
      <c r="Q71" s="44">
        <v>1330.6</v>
      </c>
      <c r="R71" s="44">
        <v>5.0141876621954795</v>
      </c>
      <c r="S71" s="50">
        <v>2.4500000000000002</v>
      </c>
      <c r="T71" s="50">
        <v>0.5</v>
      </c>
      <c r="U71" s="44">
        <v>7.5356519999999998</v>
      </c>
      <c r="V71" s="50">
        <v>2.9923027645889513</v>
      </c>
      <c r="W71" s="51" t="e">
        <v>#N/A</v>
      </c>
      <c r="X71" s="45">
        <v>1110</v>
      </c>
      <c r="Y71" s="45">
        <v>169</v>
      </c>
      <c r="Z71" s="51">
        <v>2146</v>
      </c>
      <c r="AA71" s="51">
        <v>487339</v>
      </c>
      <c r="AB71" s="51">
        <v>0.76018420120439245</v>
      </c>
      <c r="AC71" s="44">
        <v>7.3611558179170204</v>
      </c>
      <c r="AD71" s="44">
        <v>7.4455470000000004</v>
      </c>
      <c r="AE71" s="45" t="e">
        <v>#N/A</v>
      </c>
      <c r="AF71" s="45" t="e">
        <v>#N/A</v>
      </c>
      <c r="AG71" s="45">
        <v>11</v>
      </c>
      <c r="AH71" s="166">
        <v>346.75995097000003</v>
      </c>
    </row>
    <row r="72" spans="1:34" x14ac:dyDescent="0.2">
      <c r="A72" s="43">
        <v>44440</v>
      </c>
      <c r="B72" s="50">
        <v>4.2068965517241264</v>
      </c>
      <c r="C72" s="44">
        <v>4.3827611395178989</v>
      </c>
      <c r="D72" s="44">
        <v>8.6999999999999993</v>
      </c>
      <c r="E72" s="44">
        <v>7.4</v>
      </c>
      <c r="F72" s="44">
        <v>882.3</v>
      </c>
      <c r="G72" s="45">
        <v>150890</v>
      </c>
      <c r="H72" s="44">
        <v>371.38394251796313</v>
      </c>
      <c r="I72" s="45">
        <v>53440</v>
      </c>
      <c r="J72" s="44">
        <v>461.34453781512599</v>
      </c>
      <c r="K72" s="50">
        <v>-1.0432190760059412</v>
      </c>
      <c r="L72" s="44">
        <v>0.70816315305297639</v>
      </c>
      <c r="M72" s="44">
        <v>-0.57306590257878431</v>
      </c>
      <c r="N72" s="44">
        <v>-1.4432989690721709</v>
      </c>
      <c r="O72" s="50">
        <v>71.650000000000006</v>
      </c>
      <c r="P72" s="51">
        <v>3.4175</v>
      </c>
      <c r="Q72" s="44">
        <v>1332.85</v>
      </c>
      <c r="R72" s="44">
        <v>4.347435103709052</v>
      </c>
      <c r="S72" s="50">
        <v>2.4500000000000002</v>
      </c>
      <c r="T72" s="50">
        <v>0.5</v>
      </c>
      <c r="U72" s="44">
        <v>7.6035959999999996</v>
      </c>
      <c r="V72" s="50">
        <v>3.0594966976654319</v>
      </c>
      <c r="W72" s="51" t="e">
        <v>#N/A</v>
      </c>
      <c r="X72" s="45">
        <v>1026</v>
      </c>
      <c r="Y72" s="45">
        <v>198</v>
      </c>
      <c r="Z72" s="51">
        <v>2157</v>
      </c>
      <c r="AA72" s="51">
        <v>474334</v>
      </c>
      <c r="AB72" s="51">
        <v>0.74200206398348811</v>
      </c>
      <c r="AC72" s="44">
        <v>7.5031745669943337</v>
      </c>
      <c r="AD72" s="44">
        <v>7.3204019999999996</v>
      </c>
      <c r="AE72" s="45" t="e">
        <v>#N/A</v>
      </c>
      <c r="AF72" s="45" t="e">
        <v>#N/A</v>
      </c>
      <c r="AG72" s="45">
        <v>5</v>
      </c>
      <c r="AH72" s="166">
        <v>359.17085253000005</v>
      </c>
    </row>
    <row r="73" spans="1:34" x14ac:dyDescent="0.2">
      <c r="A73" s="43">
        <v>44470</v>
      </c>
      <c r="B73" s="50">
        <v>4.3328748280605067</v>
      </c>
      <c r="C73" s="44">
        <v>4.6545454545454668</v>
      </c>
      <c r="D73" s="44">
        <v>7.9</v>
      </c>
      <c r="E73" s="44">
        <v>6.8</v>
      </c>
      <c r="F73" s="44">
        <v>896.2</v>
      </c>
      <c r="G73" s="45">
        <v>85960</v>
      </c>
      <c r="H73" s="44">
        <v>-50.685560208823361</v>
      </c>
      <c r="I73" s="45">
        <v>29040</v>
      </c>
      <c r="J73" s="44">
        <v>-54.439912143081266</v>
      </c>
      <c r="K73" s="50">
        <v>-1.7261904761904701</v>
      </c>
      <c r="L73" s="44">
        <v>2.6420530081899374</v>
      </c>
      <c r="M73" s="44">
        <v>-0.85714285714284522</v>
      </c>
      <c r="N73" s="44">
        <v>-1.1190311949107135</v>
      </c>
      <c r="O73" s="50">
        <v>81.48</v>
      </c>
      <c r="P73" s="51">
        <v>4.2975000000000003</v>
      </c>
      <c r="Q73" s="44">
        <v>1335.1</v>
      </c>
      <c r="R73" s="44">
        <v>4.51312912971924</v>
      </c>
      <c r="S73" s="50">
        <v>2.4500000000000002</v>
      </c>
      <c r="T73" s="50">
        <v>0.5</v>
      </c>
      <c r="U73" s="44">
        <v>7.8296289999999997</v>
      </c>
      <c r="V73" s="50">
        <v>3.2028501189651206</v>
      </c>
      <c r="W73" s="51" t="e">
        <v>#N/A</v>
      </c>
      <c r="X73" s="45">
        <v>1255</v>
      </c>
      <c r="Y73" s="45">
        <v>199</v>
      </c>
      <c r="Z73" s="51">
        <v>2184</v>
      </c>
      <c r="AA73" s="51">
        <v>484668</v>
      </c>
      <c r="AB73" s="51">
        <v>0.87394957983193278</v>
      </c>
      <c r="AC73" s="44">
        <v>7.6061109655969252</v>
      </c>
      <c r="AD73" s="44">
        <v>7.521909</v>
      </c>
      <c r="AE73" s="45" t="e">
        <v>#N/A</v>
      </c>
      <c r="AF73" s="45" t="e">
        <v>#N/A</v>
      </c>
      <c r="AG73" s="45">
        <v>8</v>
      </c>
      <c r="AH73" s="166">
        <v>384.12000499999999</v>
      </c>
    </row>
    <row r="74" spans="1:34" x14ac:dyDescent="0.2">
      <c r="A74" s="43">
        <v>44501</v>
      </c>
      <c r="B74" s="50">
        <v>4.3956043956044022</v>
      </c>
      <c r="C74" s="44">
        <v>4.7204066811910028</v>
      </c>
      <c r="D74" s="44">
        <v>7.5</v>
      </c>
      <c r="E74" s="44">
        <v>6</v>
      </c>
      <c r="F74" s="44">
        <v>894.2</v>
      </c>
      <c r="G74" s="45">
        <v>80340</v>
      </c>
      <c r="H74" s="44">
        <v>-53.920275308287927</v>
      </c>
      <c r="I74" s="45">
        <v>27200</v>
      </c>
      <c r="J74" s="44">
        <v>-57.340025094102884</v>
      </c>
      <c r="K74" s="50">
        <v>-1.158301158301156</v>
      </c>
      <c r="L74" s="44">
        <v>2.2563978712576871</v>
      </c>
      <c r="M74" s="44">
        <v>0.57471264367816577</v>
      </c>
      <c r="N74" s="44">
        <v>0.33304933777400514</v>
      </c>
      <c r="O74" s="50">
        <v>79.150000000000006</v>
      </c>
      <c r="P74" s="51">
        <v>4.8711000000000002</v>
      </c>
      <c r="Q74" s="44">
        <v>1337.35</v>
      </c>
      <c r="R74" s="44">
        <v>4.2690245658958181</v>
      </c>
      <c r="S74" s="50">
        <v>2.4500000000000002</v>
      </c>
      <c r="T74" s="50">
        <v>0.5</v>
      </c>
      <c r="U74" s="44">
        <v>7.9636969999999998</v>
      </c>
      <c r="V74" s="50">
        <v>3.2500878506117532</v>
      </c>
      <c r="W74" s="51" t="e">
        <v>#N/A</v>
      </c>
      <c r="X74" s="45">
        <v>2192</v>
      </c>
      <c r="Y74" s="45">
        <v>242</v>
      </c>
      <c r="Z74" s="51">
        <v>2108</v>
      </c>
      <c r="AA74" s="51">
        <v>490257</v>
      </c>
      <c r="AB74" s="51">
        <v>1.055055055055055</v>
      </c>
      <c r="AC74" s="44">
        <v>8.4444375244488814</v>
      </c>
      <c r="AD74" s="44">
        <v>7.8327739999999997</v>
      </c>
      <c r="AE74" s="45" t="e">
        <v>#N/A</v>
      </c>
      <c r="AF74" s="45" t="e">
        <v>#N/A</v>
      </c>
      <c r="AG74" s="45">
        <v>4</v>
      </c>
      <c r="AH74" s="166">
        <v>397.38793312999996</v>
      </c>
    </row>
    <row r="75" spans="1:34" x14ac:dyDescent="0.2">
      <c r="A75" s="43">
        <v>44531</v>
      </c>
      <c r="B75" s="50">
        <v>5.0379572118702365</v>
      </c>
      <c r="C75" s="44">
        <v>4.8034934497816595</v>
      </c>
      <c r="D75" s="44">
        <v>7.4</v>
      </c>
      <c r="E75" s="44">
        <v>5.7</v>
      </c>
      <c r="F75" s="44">
        <v>894.5</v>
      </c>
      <c r="G75" s="45">
        <v>74250</v>
      </c>
      <c r="H75" s="44">
        <v>-59.499263622974965</v>
      </c>
      <c r="I75" s="45">
        <v>24560</v>
      </c>
      <c r="J75" s="44">
        <v>-62.578089288435166</v>
      </c>
      <c r="K75" s="50">
        <v>-5.9665871121727942E-2</v>
      </c>
      <c r="L75" s="44">
        <v>2.3859286008063751</v>
      </c>
      <c r="M75" s="44">
        <v>1.1527377521613813</v>
      </c>
      <c r="N75" s="44">
        <v>1.0436137071651252</v>
      </c>
      <c r="O75" s="50">
        <v>71.709999999999994</v>
      </c>
      <c r="P75" s="51">
        <v>4.2809999999999997</v>
      </c>
      <c r="Q75" s="44">
        <v>1339.6</v>
      </c>
      <c r="R75" s="44">
        <v>4.2629014949917776</v>
      </c>
      <c r="S75" s="50">
        <v>2.4500000000000002</v>
      </c>
      <c r="T75" s="50">
        <v>0.5</v>
      </c>
      <c r="U75" s="44">
        <v>7.7800950000000002</v>
      </c>
      <c r="V75" s="50">
        <v>3.1645166284312745</v>
      </c>
      <c r="W75" s="51" t="e">
        <v>#N/A</v>
      </c>
      <c r="X75" s="45">
        <v>1155</v>
      </c>
      <c r="Y75" s="45">
        <v>191</v>
      </c>
      <c r="Z75" s="51">
        <v>1735</v>
      </c>
      <c r="AA75" s="51">
        <v>477351</v>
      </c>
      <c r="AB75" s="51">
        <v>1.4094232331437855</v>
      </c>
      <c r="AC75" s="44">
        <v>7.9540933283195532</v>
      </c>
      <c r="AD75" s="44">
        <v>8.1477299999999993</v>
      </c>
      <c r="AE75" s="45" t="e">
        <v>#N/A</v>
      </c>
      <c r="AF75" s="45" t="e">
        <v>#N/A</v>
      </c>
      <c r="AG75" s="45">
        <v>7</v>
      </c>
      <c r="AH75" s="166">
        <v>383.33929650999994</v>
      </c>
    </row>
    <row r="76" spans="1:34" x14ac:dyDescent="0.2">
      <c r="A76" s="43">
        <v>44562</v>
      </c>
      <c r="B76" s="50">
        <v>5.3534660260809996</v>
      </c>
      <c r="C76" s="44">
        <v>5.137481910274988</v>
      </c>
      <c r="D76" s="44">
        <v>7.6</v>
      </c>
      <c r="E76" s="44">
        <v>6</v>
      </c>
      <c r="F76" s="44">
        <v>886.2</v>
      </c>
      <c r="G76" s="45">
        <v>68690</v>
      </c>
      <c r="H76" s="44">
        <v>-66.848455598455601</v>
      </c>
      <c r="I76" s="45">
        <v>22420</v>
      </c>
      <c r="J76" s="44">
        <v>-69.114203058272494</v>
      </c>
      <c r="K76" s="50">
        <v>-1.3388872359416881</v>
      </c>
      <c r="L76" s="44">
        <v>0.73898634172469002</v>
      </c>
      <c r="M76" s="44">
        <v>1.7341040462427681</v>
      </c>
      <c r="N76" s="44">
        <v>1.3701829505644136</v>
      </c>
      <c r="O76" s="50">
        <v>83.22</v>
      </c>
      <c r="P76" s="51">
        <v>4.1727999999999996</v>
      </c>
      <c r="Q76" s="44">
        <v>1341.85</v>
      </c>
      <c r="R76" s="44">
        <v>3.7140556873129782</v>
      </c>
      <c r="S76" s="50">
        <v>2.4500000000000002</v>
      </c>
      <c r="T76" s="50">
        <v>0.5</v>
      </c>
      <c r="U76" s="44">
        <v>7.6795809999999998</v>
      </c>
      <c r="V76" s="50">
        <v>3.14374555539248</v>
      </c>
      <c r="W76" s="51" t="e">
        <v>#N/A</v>
      </c>
      <c r="X76" s="45">
        <v>561</v>
      </c>
      <c r="Y76" s="45">
        <v>181</v>
      </c>
      <c r="Z76" s="51">
        <v>2004</v>
      </c>
      <c r="AA76" s="51">
        <v>511944</v>
      </c>
      <c r="AB76" s="51">
        <v>0.81002425222312047</v>
      </c>
      <c r="AC76" s="44">
        <v>8.5490086189738363</v>
      </c>
      <c r="AD76" s="44">
        <v>8.1014859999999995</v>
      </c>
      <c r="AE76" s="45" t="e">
        <v>#N/A</v>
      </c>
      <c r="AF76" s="45" t="e">
        <v>#N/A</v>
      </c>
      <c r="AG76" s="45">
        <v>8</v>
      </c>
      <c r="AH76" s="166">
        <v>369.76595496000004</v>
      </c>
    </row>
    <row r="77" spans="1:34" x14ac:dyDescent="0.2">
      <c r="A77" s="43">
        <v>44593</v>
      </c>
      <c r="B77" s="50">
        <v>6.3655030800821466</v>
      </c>
      <c r="C77" s="44">
        <v>5.6875449964002955</v>
      </c>
      <c r="D77" s="44">
        <v>7.4</v>
      </c>
      <c r="E77" s="44">
        <v>6</v>
      </c>
      <c r="F77" s="44">
        <v>894.7</v>
      </c>
      <c r="G77" s="45">
        <v>63510</v>
      </c>
      <c r="H77" s="44">
        <v>-69.15043474037013</v>
      </c>
      <c r="I77" s="45">
        <v>19640</v>
      </c>
      <c r="J77" s="44">
        <v>-72.771384999306804</v>
      </c>
      <c r="K77" s="50">
        <v>-1.8354055654233425</v>
      </c>
      <c r="L77" s="44">
        <v>0.26209394042115974</v>
      </c>
      <c r="M77" s="44">
        <v>0</v>
      </c>
      <c r="N77" s="44">
        <v>5.3987351534789951E-2</v>
      </c>
      <c r="O77" s="50">
        <v>91.64</v>
      </c>
      <c r="P77" s="51">
        <v>4.5641999999999996</v>
      </c>
      <c r="Q77" s="44">
        <v>1344.1</v>
      </c>
      <c r="R77" s="44">
        <v>4.3015843279857524</v>
      </c>
      <c r="S77" s="50">
        <v>2.4500000000000002</v>
      </c>
      <c r="T77" s="50">
        <v>0.5</v>
      </c>
      <c r="U77" s="44">
        <v>7.7945310000000001</v>
      </c>
      <c r="V77" s="50">
        <v>3.2029165147036824</v>
      </c>
      <c r="W77" s="51" t="e">
        <v>#N/A</v>
      </c>
      <c r="X77" s="45">
        <v>1159</v>
      </c>
      <c r="Y77" s="45">
        <v>184</v>
      </c>
      <c r="Z77" s="51">
        <v>3293</v>
      </c>
      <c r="AA77" s="51">
        <v>547868</v>
      </c>
      <c r="AB77" s="51">
        <v>0.70801978069232419</v>
      </c>
      <c r="AC77" s="44">
        <v>8.4769467828012122</v>
      </c>
      <c r="AD77" s="44">
        <v>8.629092</v>
      </c>
      <c r="AE77" s="45" t="e">
        <v>#N/A</v>
      </c>
      <c r="AF77" s="45" t="e">
        <v>#N/A</v>
      </c>
      <c r="AG77" s="45">
        <v>15</v>
      </c>
      <c r="AH77" s="166">
        <v>373.85392633999999</v>
      </c>
    </row>
    <row r="78" spans="1:34" x14ac:dyDescent="0.2">
      <c r="A78" s="43">
        <v>44621</v>
      </c>
      <c r="B78" s="50">
        <v>7.2987721691678109</v>
      </c>
      <c r="C78" s="44">
        <v>6.6618911174785245</v>
      </c>
      <c r="D78" s="44">
        <v>7.5</v>
      </c>
      <c r="E78" s="44">
        <v>6.1</v>
      </c>
      <c r="F78" s="44">
        <v>895.4</v>
      </c>
      <c r="G78" s="45">
        <v>58700</v>
      </c>
      <c r="H78" s="44">
        <v>-70.258904595429911</v>
      </c>
      <c r="I78" s="45">
        <v>18180</v>
      </c>
      <c r="J78" s="44">
        <v>-73.713128976286868</v>
      </c>
      <c r="K78" s="50">
        <v>1.5096618357487879</v>
      </c>
      <c r="L78" s="44">
        <v>2.8638811168121947</v>
      </c>
      <c r="M78" s="44">
        <v>1.1461318051575908</v>
      </c>
      <c r="N78" s="44">
        <v>1.3147658316477351</v>
      </c>
      <c r="O78" s="50">
        <v>108.5</v>
      </c>
      <c r="P78" s="51">
        <v>4.5637999999999996</v>
      </c>
      <c r="Q78" s="44">
        <v>1346.35</v>
      </c>
      <c r="R78" s="44">
        <v>3.8751201219246578</v>
      </c>
      <c r="S78" s="50">
        <v>2.7</v>
      </c>
      <c r="T78" s="50">
        <v>0.75</v>
      </c>
      <c r="U78" s="44">
        <v>7.9695919999999996</v>
      </c>
      <c r="V78" s="50">
        <v>3.2463427455989406</v>
      </c>
      <c r="W78" s="51" t="e">
        <v>#N/A</v>
      </c>
      <c r="X78" s="45">
        <v>1242</v>
      </c>
      <c r="Y78" s="45">
        <v>222</v>
      </c>
      <c r="Z78" s="51">
        <v>4091</v>
      </c>
      <c r="AA78" s="51">
        <v>537853</v>
      </c>
      <c r="AB78" s="51">
        <v>0.74490167516387473</v>
      </c>
      <c r="AC78" s="44">
        <v>8.6679680648302586</v>
      </c>
      <c r="AD78" s="44">
        <v>9.0815280000000005</v>
      </c>
      <c r="AE78" s="45" t="e">
        <v>#N/A</v>
      </c>
      <c r="AF78" s="45" t="e">
        <v>#N/A</v>
      </c>
      <c r="AG78" s="45">
        <v>11</v>
      </c>
      <c r="AH78" s="166">
        <v>600.53989434999994</v>
      </c>
    </row>
    <row r="79" spans="1:34" x14ac:dyDescent="0.2">
      <c r="A79" s="43">
        <v>44652</v>
      </c>
      <c r="B79" s="50">
        <v>7.1234735413839845</v>
      </c>
      <c r="C79" s="44">
        <v>6.7712045616536098</v>
      </c>
      <c r="D79" s="44">
        <v>7</v>
      </c>
      <c r="E79" s="44">
        <v>5.6</v>
      </c>
      <c r="F79" s="44">
        <v>907.6</v>
      </c>
      <c r="G79" s="45">
        <v>55410</v>
      </c>
      <c r="H79" s="44">
        <v>-72.180941861632689</v>
      </c>
      <c r="I79" s="45">
        <v>16740</v>
      </c>
      <c r="J79" s="44">
        <v>-76.089130124267967</v>
      </c>
      <c r="K79" s="50">
        <v>2.0739404869251521</v>
      </c>
      <c r="L79" s="44">
        <v>2.3206685034638408</v>
      </c>
      <c r="M79" s="44">
        <v>2.2988505747126631</v>
      </c>
      <c r="N79" s="44">
        <v>2.7305351848962323</v>
      </c>
      <c r="O79" s="50">
        <v>101.78</v>
      </c>
      <c r="P79" s="51">
        <v>5.5468999999999999</v>
      </c>
      <c r="Q79" s="44">
        <v>1348.6</v>
      </c>
      <c r="R79" s="44">
        <v>4.8740077109506119</v>
      </c>
      <c r="S79" s="50">
        <v>3.2</v>
      </c>
      <c r="T79" s="50">
        <v>1.25</v>
      </c>
      <c r="U79" s="44">
        <v>7.9890559999999997</v>
      </c>
      <c r="V79" s="50">
        <v>3.2654667231098529</v>
      </c>
      <c r="W79" s="51" t="e">
        <v>#N/A</v>
      </c>
      <c r="X79" s="45">
        <v>1511</v>
      </c>
      <c r="Y79" s="45">
        <v>235</v>
      </c>
      <c r="Z79" s="51">
        <v>3399</v>
      </c>
      <c r="AA79" s="51">
        <v>532310</v>
      </c>
      <c r="AB79" s="51">
        <v>0.74133042529989102</v>
      </c>
      <c r="AC79" s="44">
        <v>8.8315708545121083</v>
      </c>
      <c r="AD79" s="44">
        <v>9.4215750000000007</v>
      </c>
      <c r="AE79" s="45" t="e">
        <v>#N/A</v>
      </c>
      <c r="AF79" s="45" t="e">
        <v>#N/A</v>
      </c>
      <c r="AG79" s="45">
        <v>7</v>
      </c>
      <c r="AH79" s="166">
        <v>491.87209468999993</v>
      </c>
    </row>
    <row r="80" spans="1:34" x14ac:dyDescent="0.2">
      <c r="A80" s="43">
        <v>44682</v>
      </c>
      <c r="B80" s="50">
        <v>8.0188679245283048</v>
      </c>
      <c r="C80" s="44">
        <v>7.7304964539007148</v>
      </c>
      <c r="D80" s="44">
        <v>6.4</v>
      </c>
      <c r="E80" s="44">
        <v>5.4</v>
      </c>
      <c r="F80" s="44">
        <v>918.8</v>
      </c>
      <c r="G80" s="45">
        <v>52820</v>
      </c>
      <c r="H80" s="44">
        <v>-74.273050508986415</v>
      </c>
      <c r="I80" s="45">
        <v>16680</v>
      </c>
      <c r="J80" s="44">
        <v>-77.343113284433585</v>
      </c>
      <c r="K80" s="50">
        <v>1.8770814411141368</v>
      </c>
      <c r="L80" s="44">
        <v>1.7438563190352419</v>
      </c>
      <c r="M80" s="44">
        <v>4.9418604651162878</v>
      </c>
      <c r="N80" s="44">
        <v>5.013666536509187</v>
      </c>
      <c r="O80" s="50">
        <v>109.55</v>
      </c>
      <c r="P80" s="51">
        <v>6.2961</v>
      </c>
      <c r="Q80" s="44">
        <v>1351.9833333333333</v>
      </c>
      <c r="R80" s="44">
        <v>5.6210919090674993</v>
      </c>
      <c r="S80" s="50">
        <v>3.2</v>
      </c>
      <c r="T80" s="50">
        <v>1.25</v>
      </c>
      <c r="U80" s="44">
        <v>8.3055699999999995</v>
      </c>
      <c r="V80" s="50">
        <v>3.4708820520684989</v>
      </c>
      <c r="W80" s="51" t="e">
        <v>#N/A</v>
      </c>
      <c r="X80" s="45">
        <v>1769</v>
      </c>
      <c r="Y80" s="45">
        <v>217</v>
      </c>
      <c r="Z80" s="51">
        <v>3063</v>
      </c>
      <c r="AA80" s="51">
        <v>519911</v>
      </c>
      <c r="AB80" s="51">
        <v>0.71282289969746349</v>
      </c>
      <c r="AC80" s="44">
        <v>8.9209059775977035</v>
      </c>
      <c r="AD80" s="44">
        <v>9.3887409999999996</v>
      </c>
      <c r="AE80" s="45" t="e">
        <v>#N/A</v>
      </c>
      <c r="AF80" s="45" t="e">
        <v>#N/A</v>
      </c>
      <c r="AG80" s="45">
        <v>12</v>
      </c>
      <c r="AH80" s="166">
        <v>485.52268089000006</v>
      </c>
    </row>
    <row r="81" spans="1:34" x14ac:dyDescent="0.2">
      <c r="A81" s="43">
        <v>44713</v>
      </c>
      <c r="B81" s="50">
        <v>9.5558546433378346</v>
      </c>
      <c r="C81" s="44">
        <v>8.1329561527581298</v>
      </c>
      <c r="D81" s="44">
        <v>5.4</v>
      </c>
      <c r="E81" s="44">
        <v>5.0999999999999996</v>
      </c>
      <c r="F81" s="44">
        <v>938.7</v>
      </c>
      <c r="G81" s="45">
        <v>52320</v>
      </c>
      <c r="H81" s="44">
        <v>-72.457359444093498</v>
      </c>
      <c r="I81" s="45">
        <v>16040</v>
      </c>
      <c r="J81" s="44">
        <v>-75.810586638516057</v>
      </c>
      <c r="K81" s="50">
        <v>2.5137952176578882</v>
      </c>
      <c r="L81" s="44">
        <v>1.9603503604899597</v>
      </c>
      <c r="M81" s="44">
        <v>5.2785923753665642</v>
      </c>
      <c r="N81" s="44">
        <v>4.5394275017549335</v>
      </c>
      <c r="O81" s="50">
        <v>114.84</v>
      </c>
      <c r="P81" s="51">
        <v>6.8601999999999999</v>
      </c>
      <c r="Q81" s="44">
        <v>1355.3666666666668</v>
      </c>
      <c r="R81" s="44">
        <v>4.971964543492402</v>
      </c>
      <c r="S81" s="50">
        <v>3.7</v>
      </c>
      <c r="T81" s="50">
        <v>1.75</v>
      </c>
      <c r="U81" s="44">
        <v>8.1210509999999996</v>
      </c>
      <c r="V81" s="50">
        <v>3.4192732109869688</v>
      </c>
      <c r="W81" s="51" t="e">
        <v>#N/A</v>
      </c>
      <c r="X81" s="45">
        <v>1883</v>
      </c>
      <c r="Y81" s="45">
        <v>188</v>
      </c>
      <c r="Z81" s="51">
        <v>2837</v>
      </c>
      <c r="AA81" s="51">
        <v>517673</v>
      </c>
      <c r="AB81" s="51">
        <v>0.69963008631319357</v>
      </c>
      <c r="AC81" s="44">
        <v>9.0345344984184184</v>
      </c>
      <c r="AD81" s="44">
        <v>9.3189240000000009</v>
      </c>
      <c r="AE81" s="45" t="e">
        <v>#N/A</v>
      </c>
      <c r="AF81" s="45" t="e">
        <v>#N/A</v>
      </c>
      <c r="AG81" s="45">
        <v>9</v>
      </c>
      <c r="AH81" s="166">
        <v>640.9747033000001</v>
      </c>
    </row>
    <row r="82" spans="1:34" x14ac:dyDescent="0.2">
      <c r="A82" s="43">
        <v>44743</v>
      </c>
      <c r="B82" s="50">
        <v>8.1727574750830598</v>
      </c>
      <c r="C82" s="44">
        <v>7.5895994378074372</v>
      </c>
      <c r="D82" s="44">
        <v>5.0999999999999996</v>
      </c>
      <c r="E82" s="44">
        <v>5</v>
      </c>
      <c r="F82" s="44">
        <v>957.1</v>
      </c>
      <c r="G82" s="45">
        <v>50610</v>
      </c>
      <c r="H82" s="44">
        <v>-72.621044089802538</v>
      </c>
      <c r="I82" s="45">
        <v>15480</v>
      </c>
      <c r="J82" s="44">
        <v>-75.164447296646884</v>
      </c>
      <c r="K82" s="50">
        <v>-0.48632218844983921</v>
      </c>
      <c r="L82" s="44">
        <v>0.9867130093341725</v>
      </c>
      <c r="M82" s="44">
        <v>3.8011695906432719</v>
      </c>
      <c r="N82" s="44">
        <v>4.757440824935566</v>
      </c>
      <c r="O82" s="50">
        <v>101.62</v>
      </c>
      <c r="P82" s="51">
        <v>5.7476000000000003</v>
      </c>
      <c r="Q82" s="44">
        <v>1358.75</v>
      </c>
      <c r="R82" s="44">
        <v>4.396593319904718</v>
      </c>
      <c r="S82" s="50">
        <v>4.7</v>
      </c>
      <c r="T82" s="50">
        <v>2.75</v>
      </c>
      <c r="U82" s="44">
        <v>8.302778</v>
      </c>
      <c r="V82" s="50">
        <v>3.565690308533485</v>
      </c>
      <c r="W82" s="51" t="e">
        <v>#N/A</v>
      </c>
      <c r="X82" s="45">
        <v>1879</v>
      </c>
      <c r="Y82" s="45">
        <v>183</v>
      </c>
      <c r="Z82" s="51">
        <v>2249</v>
      </c>
      <c r="AA82" s="51">
        <v>491452</v>
      </c>
      <c r="AB82" s="51">
        <v>0.70767778477029575</v>
      </c>
      <c r="AC82" s="44">
        <v>8.6966176244770104</v>
      </c>
      <c r="AD82" s="44">
        <v>9.2694910000000004</v>
      </c>
      <c r="AE82" s="45" t="e">
        <v>#N/A</v>
      </c>
      <c r="AF82" s="45" t="e">
        <v>#N/A</v>
      </c>
      <c r="AG82" s="45">
        <v>12</v>
      </c>
      <c r="AH82" s="166">
        <v>428.08214654999989</v>
      </c>
    </row>
    <row r="83" spans="1:34" x14ac:dyDescent="0.2">
      <c r="A83" s="43">
        <v>44774</v>
      </c>
      <c r="B83" s="50">
        <v>6.6754791804362057</v>
      </c>
      <c r="C83" s="44">
        <v>7.0126227208976211</v>
      </c>
      <c r="D83" s="44">
        <v>5.4</v>
      </c>
      <c r="E83" s="44">
        <v>5.3</v>
      </c>
      <c r="F83" s="44">
        <v>963.8</v>
      </c>
      <c r="G83" s="45">
        <v>50330</v>
      </c>
      <c r="H83" s="44">
        <v>-72.060619518152549</v>
      </c>
      <c r="I83" s="45">
        <v>15160</v>
      </c>
      <c r="J83" s="44">
        <v>-75.317486160859659</v>
      </c>
      <c r="K83" s="50">
        <v>1.4916286149162961</v>
      </c>
      <c r="L83" s="44">
        <v>2.872867926457312</v>
      </c>
      <c r="M83" s="44">
        <v>3.5087719298245501</v>
      </c>
      <c r="N83" s="44">
        <v>4.8234280792420536</v>
      </c>
      <c r="O83" s="50">
        <v>93.67</v>
      </c>
      <c r="P83" s="51">
        <v>3.8338000000000001</v>
      </c>
      <c r="Q83" s="44">
        <v>1362.1333333333332</v>
      </c>
      <c r="R83" s="44">
        <v>3.8948134856308103</v>
      </c>
      <c r="S83" s="50">
        <v>4.7</v>
      </c>
      <c r="T83" s="50">
        <v>2.75</v>
      </c>
      <c r="U83" s="44">
        <v>8.3123199999999997</v>
      </c>
      <c r="V83" s="50">
        <v>3.5208693712383345</v>
      </c>
      <c r="W83" s="51" t="e">
        <v>#N/A</v>
      </c>
      <c r="X83" s="45">
        <v>1182</v>
      </c>
      <c r="Y83" s="45">
        <v>181</v>
      </c>
      <c r="Z83" s="51">
        <v>2133</v>
      </c>
      <c r="AA83" s="51">
        <v>485173</v>
      </c>
      <c r="AB83" s="51">
        <v>0.78476821192052981</v>
      </c>
      <c r="AC83" s="44">
        <v>9.2408593596811439</v>
      </c>
      <c r="AD83" s="44">
        <v>8.9764739999999996</v>
      </c>
      <c r="AE83" s="45" t="e">
        <v>#N/A</v>
      </c>
      <c r="AF83" s="45" t="e">
        <v>#N/A</v>
      </c>
      <c r="AG83" s="45">
        <v>14</v>
      </c>
      <c r="AH83" s="166">
        <v>627.63243900999998</v>
      </c>
    </row>
    <row r="84" spans="1:34" x14ac:dyDescent="0.2">
      <c r="A84" s="43">
        <v>44805</v>
      </c>
      <c r="B84" s="50">
        <v>6.8166776968894949</v>
      </c>
      <c r="C84" s="44">
        <v>6.8579426172148183</v>
      </c>
      <c r="D84" s="44">
        <v>5.6</v>
      </c>
      <c r="E84" s="44">
        <v>5.3</v>
      </c>
      <c r="F84" s="44">
        <v>961</v>
      </c>
      <c r="G84" s="45">
        <v>47810</v>
      </c>
      <c r="H84" s="44">
        <v>-68.314666313208306</v>
      </c>
      <c r="I84" s="45">
        <v>14780</v>
      </c>
      <c r="J84" s="44">
        <v>-72.342814371257489</v>
      </c>
      <c r="K84" s="50">
        <v>1.4457831325301207</v>
      </c>
      <c r="L84" s="44">
        <v>2.9405941542212766</v>
      </c>
      <c r="M84" s="44">
        <v>3.170028818443793</v>
      </c>
      <c r="N84" s="44">
        <v>5.1061521772818974</v>
      </c>
      <c r="O84" s="50">
        <v>84.26</v>
      </c>
      <c r="P84" s="51">
        <v>4.2929000000000004</v>
      </c>
      <c r="Q84" s="44">
        <v>1365.5166666666667</v>
      </c>
      <c r="R84" s="44">
        <v>3.7822877355140339</v>
      </c>
      <c r="S84" s="50">
        <v>5.45</v>
      </c>
      <c r="T84" s="50">
        <v>3.5</v>
      </c>
      <c r="U84" s="44">
        <v>8.2053530000000006</v>
      </c>
      <c r="V84" s="50">
        <v>3.4833721755886562</v>
      </c>
      <c r="W84" s="51" t="e">
        <v>#N/A</v>
      </c>
      <c r="X84" s="45">
        <v>1679</v>
      </c>
      <c r="Y84" s="45">
        <v>194</v>
      </c>
      <c r="Z84" s="51">
        <v>1893</v>
      </c>
      <c r="AA84" s="51">
        <v>497867</v>
      </c>
      <c r="AB84" s="51">
        <v>0.72141768292682928</v>
      </c>
      <c r="AC84" s="44">
        <v>9.0190230504439945</v>
      </c>
      <c r="AD84" s="44">
        <v>8.9719789999999993</v>
      </c>
      <c r="AE84" s="45" t="e">
        <v>#N/A</v>
      </c>
      <c r="AF84" s="45" t="e">
        <v>#N/A</v>
      </c>
      <c r="AG84" s="45">
        <v>8</v>
      </c>
      <c r="AH84" s="166">
        <v>540.14040816999989</v>
      </c>
    </row>
    <row r="85" spans="1:34" x14ac:dyDescent="0.2">
      <c r="A85" s="43">
        <v>44835</v>
      </c>
      <c r="B85" s="50">
        <v>7.4489123269611213</v>
      </c>
      <c r="C85" s="44">
        <v>6.8797776233495478</v>
      </c>
      <c r="D85" s="44">
        <v>5.7</v>
      </c>
      <c r="E85" s="44">
        <v>5.0999999999999996</v>
      </c>
      <c r="F85" s="44">
        <v>955.1</v>
      </c>
      <c r="G85" s="45">
        <v>46690</v>
      </c>
      <c r="H85" s="44">
        <v>-45.68403908794788</v>
      </c>
      <c r="I85" s="45">
        <v>14530</v>
      </c>
      <c r="J85" s="44">
        <v>-49.965564738292009</v>
      </c>
      <c r="K85" s="50">
        <v>3.1798909751665549</v>
      </c>
      <c r="L85" s="44">
        <v>2.7432962026294083</v>
      </c>
      <c r="M85" s="44">
        <v>5.187319884726227</v>
      </c>
      <c r="N85" s="44">
        <v>6.7901713045500411</v>
      </c>
      <c r="O85" s="50">
        <v>87.55</v>
      </c>
      <c r="P85" s="51">
        <v>3.8159999999999998</v>
      </c>
      <c r="Q85" s="44">
        <v>1368.9</v>
      </c>
      <c r="R85" s="44">
        <v>2.8402988224687453</v>
      </c>
      <c r="S85" s="50">
        <v>5.45</v>
      </c>
      <c r="T85" s="50">
        <v>3.5</v>
      </c>
      <c r="U85" s="44">
        <v>8.3355709999999998</v>
      </c>
      <c r="V85" s="50">
        <v>3.5468598454951903</v>
      </c>
      <c r="W85" s="51" t="e">
        <v>#N/A</v>
      </c>
      <c r="X85" s="45">
        <v>1688</v>
      </c>
      <c r="Y85" s="45">
        <v>196</v>
      </c>
      <c r="Z85" s="51">
        <v>1855</v>
      </c>
      <c r="AA85" s="51">
        <v>509710</v>
      </c>
      <c r="AB85" s="51">
        <v>0.85523282618718299</v>
      </c>
      <c r="AC85" s="44">
        <v>9.2441075610231742</v>
      </c>
      <c r="AD85" s="44">
        <v>9.5521189999999994</v>
      </c>
      <c r="AE85" s="45" t="e">
        <v>#N/A</v>
      </c>
      <c r="AF85" s="45" t="e">
        <v>#N/A</v>
      </c>
      <c r="AG85" s="45">
        <v>14</v>
      </c>
      <c r="AH85" s="166">
        <v>415.75493471999994</v>
      </c>
    </row>
    <row r="86" spans="1:34" x14ac:dyDescent="0.2">
      <c r="A86" s="43">
        <v>44866</v>
      </c>
      <c r="B86" s="50">
        <v>7.3026315789473717</v>
      </c>
      <c r="C86" s="44">
        <v>6.7961165048543881</v>
      </c>
      <c r="D86" s="44">
        <v>5.5</v>
      </c>
      <c r="E86" s="44">
        <v>4.7</v>
      </c>
      <c r="F86" s="44">
        <v>950.7</v>
      </c>
      <c r="G86" s="45">
        <v>44960</v>
      </c>
      <c r="H86" s="44">
        <v>-44.037839183470254</v>
      </c>
      <c r="I86" s="45">
        <v>14280</v>
      </c>
      <c r="J86" s="44">
        <v>-47.5</v>
      </c>
      <c r="K86" s="50">
        <v>2.9447115384615197</v>
      </c>
      <c r="L86" s="44">
        <v>2.4019041371915462</v>
      </c>
      <c r="M86" s="44">
        <v>5.428571428571427</v>
      </c>
      <c r="N86" s="44">
        <v>7.1097730430754957</v>
      </c>
      <c r="O86" s="50">
        <v>84.37</v>
      </c>
      <c r="P86" s="51">
        <v>5.4492000000000003</v>
      </c>
      <c r="Q86" s="44">
        <v>1372.2833333333333</v>
      </c>
      <c r="R86" s="44">
        <v>2.3847427377232222</v>
      </c>
      <c r="S86" s="50">
        <v>5.95</v>
      </c>
      <c r="T86" s="50">
        <v>4</v>
      </c>
      <c r="U86" s="44">
        <v>8.3607089999999999</v>
      </c>
      <c r="V86" s="50">
        <v>3.5690256904878503</v>
      </c>
      <c r="W86" s="51" t="e">
        <v>#N/A</v>
      </c>
      <c r="X86" s="45">
        <v>1673</v>
      </c>
      <c r="Y86" s="45">
        <v>220</v>
      </c>
      <c r="Z86" s="51">
        <v>1642</v>
      </c>
      <c r="AA86" s="51">
        <v>490293</v>
      </c>
      <c r="AB86" s="51">
        <v>1.0192427063935443</v>
      </c>
      <c r="AC86" s="44">
        <v>9.3538481291347129</v>
      </c>
      <c r="AD86" s="44">
        <v>9.2147579999999998</v>
      </c>
      <c r="AE86" s="45" t="e">
        <v>#N/A</v>
      </c>
      <c r="AF86" s="45" t="e">
        <v>#N/A</v>
      </c>
      <c r="AG86" s="45">
        <v>15</v>
      </c>
      <c r="AH86" s="166">
        <v>379.43139538000008</v>
      </c>
    </row>
    <row r="87" spans="1:34" x14ac:dyDescent="0.2">
      <c r="A87" s="43">
        <v>44896</v>
      </c>
      <c r="B87" s="50">
        <v>6.6360052562417948</v>
      </c>
      <c r="C87" s="44">
        <v>6.3194444444444331</v>
      </c>
      <c r="D87" s="44">
        <v>5.7</v>
      </c>
      <c r="E87" s="44">
        <v>4.5999999999999996</v>
      </c>
      <c r="F87" s="44">
        <v>940.4</v>
      </c>
      <c r="G87" s="45">
        <v>43990</v>
      </c>
      <c r="H87" s="44">
        <v>-40.754208754208754</v>
      </c>
      <c r="I87" s="45">
        <v>14120</v>
      </c>
      <c r="J87" s="44">
        <v>-42.508143322475568</v>
      </c>
      <c r="K87" s="50">
        <v>1.7313432835820874</v>
      </c>
      <c r="L87" s="44">
        <v>2.2999947532521992</v>
      </c>
      <c r="M87" s="44">
        <v>5.6980056980056926</v>
      </c>
      <c r="N87" s="44">
        <v>7.2760906428241068</v>
      </c>
      <c r="O87" s="50">
        <v>76.44</v>
      </c>
      <c r="P87" s="51">
        <v>5.9997999999999996</v>
      </c>
      <c r="Q87" s="44">
        <v>1375.6666666666667</v>
      </c>
      <c r="R87" s="44">
        <v>1.9309159119524688</v>
      </c>
      <c r="S87" s="50">
        <v>6.45</v>
      </c>
      <c r="T87" s="50">
        <v>4.5</v>
      </c>
      <c r="U87" s="44">
        <v>8.4312939999999994</v>
      </c>
      <c r="V87" s="50">
        <v>3.6010674997331265</v>
      </c>
      <c r="W87" s="51" t="e">
        <v>#N/A</v>
      </c>
      <c r="X87" s="45">
        <v>1080</v>
      </c>
      <c r="Y87" s="45">
        <v>173</v>
      </c>
      <c r="Z87" s="51">
        <v>1200</v>
      </c>
      <c r="AA87" s="51">
        <v>495605</v>
      </c>
      <c r="AB87" s="51">
        <v>1.1639185257032008</v>
      </c>
      <c r="AC87" s="44">
        <v>9.1694019573711731</v>
      </c>
      <c r="AD87" s="44">
        <v>8.6177489999999999</v>
      </c>
      <c r="AE87" s="45" t="e">
        <v>#N/A</v>
      </c>
      <c r="AF87" s="45" t="e">
        <v>#N/A</v>
      </c>
      <c r="AG87" s="45">
        <v>8</v>
      </c>
      <c r="AH87" s="166">
        <v>346.20141651000006</v>
      </c>
    </row>
    <row r="88" spans="1:34" x14ac:dyDescent="0.2">
      <c r="A88" s="43">
        <v>44927</v>
      </c>
      <c r="B88" s="50">
        <v>5.5374592833876246</v>
      </c>
      <c r="C88" s="44">
        <v>5.9187887130075723</v>
      </c>
      <c r="D88" s="44">
        <v>6.4</v>
      </c>
      <c r="E88" s="44">
        <v>4.9000000000000004</v>
      </c>
      <c r="F88" s="44">
        <v>923.5</v>
      </c>
      <c r="G88" s="45">
        <v>42280</v>
      </c>
      <c r="H88" s="44">
        <v>-38.448100160139752</v>
      </c>
      <c r="I88" s="45">
        <v>13090</v>
      </c>
      <c r="J88" s="44">
        <v>-41.614629794826051</v>
      </c>
      <c r="K88" s="50">
        <v>2.6537997587454898</v>
      </c>
      <c r="L88" s="44">
        <v>1.9285037503466551</v>
      </c>
      <c r="M88" s="44">
        <v>4.5454545454545192</v>
      </c>
      <c r="N88" s="44">
        <v>5.5679287305122394</v>
      </c>
      <c r="O88" s="50">
        <v>78.12</v>
      </c>
      <c r="P88" s="51">
        <v>4.8849</v>
      </c>
      <c r="Q88" s="44">
        <v>1379.05</v>
      </c>
      <c r="R88" s="44">
        <v>2.740818228538533</v>
      </c>
      <c r="S88" s="50">
        <v>6.45</v>
      </c>
      <c r="T88" s="50">
        <v>4.5</v>
      </c>
      <c r="U88" s="44">
        <v>8.6639130000000009</v>
      </c>
      <c r="V88" s="50">
        <v>3.6185840910941054</v>
      </c>
      <c r="W88" s="51" t="e">
        <v>#N/A</v>
      </c>
      <c r="X88" s="45">
        <v>1295</v>
      </c>
      <c r="Y88" s="45">
        <v>209</v>
      </c>
      <c r="Z88" s="51">
        <v>1198</v>
      </c>
      <c r="AA88" s="51">
        <v>508515</v>
      </c>
      <c r="AB88" s="51">
        <v>0.64686825053995678</v>
      </c>
      <c r="AC88" s="44">
        <v>10.123479114528244</v>
      </c>
      <c r="AD88" s="44">
        <v>9.7279599999999995</v>
      </c>
      <c r="AE88" s="45" t="e">
        <v>#N/A</v>
      </c>
      <c r="AF88" s="45" t="e">
        <v>#N/A</v>
      </c>
      <c r="AG88" s="45">
        <v>9</v>
      </c>
      <c r="AH88" s="166">
        <v>324.32084199000002</v>
      </c>
    </row>
    <row r="89" spans="1:34" x14ac:dyDescent="0.2">
      <c r="A89" s="43">
        <v>44958</v>
      </c>
      <c r="B89" s="50">
        <v>3.9253539253539138</v>
      </c>
      <c r="C89" s="44">
        <v>5.2452316076294192</v>
      </c>
      <c r="D89" s="44">
        <v>6.7</v>
      </c>
      <c r="E89" s="44">
        <v>5.0999999999999996</v>
      </c>
      <c r="F89" s="44">
        <v>914.3</v>
      </c>
      <c r="G89" s="45">
        <v>41010</v>
      </c>
      <c r="H89" s="44">
        <v>-35.427491733585256</v>
      </c>
      <c r="I89" s="45">
        <v>12870</v>
      </c>
      <c r="J89" s="44">
        <v>-34.470468431771891</v>
      </c>
      <c r="K89" s="50">
        <v>4.4330518697225818</v>
      </c>
      <c r="L89" s="44">
        <v>1.5724470715354322</v>
      </c>
      <c r="M89" s="44">
        <v>3.9886039886039892</v>
      </c>
      <c r="N89" s="44">
        <v>4.7097818546211423</v>
      </c>
      <c r="O89" s="50">
        <v>76.83</v>
      </c>
      <c r="P89" s="51">
        <v>3.5417999999999998</v>
      </c>
      <c r="Q89" s="44">
        <v>1382.4333333333332</v>
      </c>
      <c r="R89" s="44">
        <v>2.1427984660217669</v>
      </c>
      <c r="S89" s="50">
        <v>6.7</v>
      </c>
      <c r="T89" s="50">
        <v>4.75</v>
      </c>
      <c r="U89" s="44">
        <v>8.4881630000000001</v>
      </c>
      <c r="V89" s="50">
        <v>3.4187922051680957</v>
      </c>
      <c r="W89" s="51" t="e">
        <v>#N/A</v>
      </c>
      <c r="X89" s="45">
        <v>1238</v>
      </c>
      <c r="Y89" s="45">
        <v>202</v>
      </c>
      <c r="Z89" s="51">
        <v>1738</v>
      </c>
      <c r="AA89" s="51">
        <v>506823</v>
      </c>
      <c r="AB89" s="51">
        <v>0.72841575859178542</v>
      </c>
      <c r="AC89" s="44">
        <v>10.186011278916425</v>
      </c>
      <c r="AD89" s="44">
        <v>8.7417739999999995</v>
      </c>
      <c r="AE89" s="45" t="e">
        <v>#N/A</v>
      </c>
      <c r="AF89" s="45" t="e">
        <v>#N/A</v>
      </c>
      <c r="AG89" s="45">
        <v>16</v>
      </c>
      <c r="AH89" s="166">
        <v>399.24400833000004</v>
      </c>
    </row>
    <row r="90" spans="1:34" x14ac:dyDescent="0.2">
      <c r="A90" s="43">
        <v>44986</v>
      </c>
      <c r="B90" s="50">
        <v>3.6872218690400471</v>
      </c>
      <c r="C90" s="44">
        <v>4.2981867024848963</v>
      </c>
      <c r="D90" s="44">
        <v>7</v>
      </c>
      <c r="E90" s="44">
        <v>5.4</v>
      </c>
      <c r="F90" s="44">
        <v>916.3</v>
      </c>
      <c r="G90" s="45">
        <v>40540</v>
      </c>
      <c r="H90" s="44">
        <v>-30.936967632027258</v>
      </c>
      <c r="I90" s="45">
        <v>12750</v>
      </c>
      <c r="J90" s="44">
        <v>-29.867986798679869</v>
      </c>
      <c r="K90" s="50">
        <v>2.5282569898869678</v>
      </c>
      <c r="L90" s="44">
        <v>1.7082807463389305</v>
      </c>
      <c r="M90" s="44">
        <v>2.5495750708215414</v>
      </c>
      <c r="N90" s="44">
        <v>2.9332719035552568</v>
      </c>
      <c r="O90" s="50">
        <v>73.28</v>
      </c>
      <c r="P90" s="51">
        <v>3.0135999999999998</v>
      </c>
      <c r="Q90" s="44">
        <v>1385.8166666666668</v>
      </c>
      <c r="R90" s="44">
        <v>1.5391565084918346</v>
      </c>
      <c r="S90" s="50">
        <v>6.7</v>
      </c>
      <c r="T90" s="50">
        <v>4.75</v>
      </c>
      <c r="U90" s="44">
        <v>8.3840500000000002</v>
      </c>
      <c r="V90" s="50">
        <v>3.3588130375711951</v>
      </c>
      <c r="W90" s="51" t="e">
        <v>#N/A</v>
      </c>
      <c r="X90" s="45">
        <v>1094</v>
      </c>
      <c r="Y90" s="45">
        <v>244</v>
      </c>
      <c r="Z90" s="51">
        <v>2424</v>
      </c>
      <c r="AA90" s="51">
        <v>535903</v>
      </c>
      <c r="AB90" s="51">
        <v>0.73144236572118293</v>
      </c>
      <c r="AC90" s="44">
        <v>40.050084406332672</v>
      </c>
      <c r="AD90" s="44">
        <v>9.0854149999999994</v>
      </c>
      <c r="AE90" s="45" t="e">
        <v>#N/A</v>
      </c>
      <c r="AF90" s="45" t="e">
        <v>#N/A</v>
      </c>
      <c r="AG90" s="45">
        <v>14</v>
      </c>
      <c r="AH90" s="166">
        <v>482.65013915999998</v>
      </c>
    </row>
    <row r="91" spans="1:34" x14ac:dyDescent="0.2">
      <c r="A91" s="43">
        <v>45017</v>
      </c>
      <c r="B91" s="50">
        <v>4.8765041165294454</v>
      </c>
      <c r="C91" s="44">
        <v>4.4058744993324295</v>
      </c>
      <c r="D91" s="44">
        <v>6.4</v>
      </c>
      <c r="E91" s="44">
        <v>5.3</v>
      </c>
      <c r="F91" s="44">
        <v>931.9</v>
      </c>
      <c r="G91" s="45">
        <v>40510</v>
      </c>
      <c r="H91" s="44">
        <v>-26.890452986825487</v>
      </c>
      <c r="I91" s="45">
        <v>12770</v>
      </c>
      <c r="J91" s="44">
        <v>-23.715651135005977</v>
      </c>
      <c r="K91" s="50">
        <v>3.0918727915194344</v>
      </c>
      <c r="L91" s="44">
        <v>3.4181104831087827</v>
      </c>
      <c r="M91" s="44">
        <v>1.9662921348314377</v>
      </c>
      <c r="N91" s="44">
        <v>2.4908869987849247</v>
      </c>
      <c r="O91" s="50">
        <v>79.45</v>
      </c>
      <c r="P91" s="51">
        <v>2.5186999999999999</v>
      </c>
      <c r="Q91" s="44">
        <v>1389.2</v>
      </c>
      <c r="R91" s="44">
        <v>1.5121693585399942</v>
      </c>
      <c r="S91" s="50">
        <v>6.7</v>
      </c>
      <c r="T91" s="50">
        <v>4.75</v>
      </c>
      <c r="U91" s="44">
        <v>8.4422289999999993</v>
      </c>
      <c r="V91" s="50">
        <v>3.3809412972360726</v>
      </c>
      <c r="W91" s="51" t="e">
        <v>#N/A</v>
      </c>
      <c r="X91" s="45">
        <v>1164</v>
      </c>
      <c r="Y91" s="45">
        <v>211</v>
      </c>
      <c r="Z91" s="51">
        <v>2686</v>
      </c>
      <c r="AA91" s="51">
        <v>548585</v>
      </c>
      <c r="AB91" s="51">
        <v>0.85759897828863341</v>
      </c>
      <c r="AC91" s="44">
        <v>46.333335860045167</v>
      </c>
      <c r="AD91" s="44">
        <v>8.1608669999999996</v>
      </c>
      <c r="AE91" s="45" t="e">
        <v>#N/A</v>
      </c>
      <c r="AF91" s="45" t="e">
        <v>#N/A</v>
      </c>
      <c r="AG91" s="45">
        <v>10</v>
      </c>
      <c r="AH91" s="166">
        <v>522.60897854999996</v>
      </c>
    </row>
    <row r="92" spans="1:34" x14ac:dyDescent="0.2">
      <c r="A92" s="43">
        <v>45047</v>
      </c>
      <c r="B92" s="50">
        <v>3.4934497816593746</v>
      </c>
      <c r="C92" s="44">
        <v>3.3574720210664877</v>
      </c>
      <c r="D92" s="44">
        <v>6</v>
      </c>
      <c r="E92" s="44">
        <v>5.3</v>
      </c>
      <c r="F92" s="44">
        <v>946.9</v>
      </c>
      <c r="G92" s="45">
        <v>41630</v>
      </c>
      <c r="H92" s="44">
        <v>-21.185157137447941</v>
      </c>
      <c r="I92" s="45">
        <v>13180</v>
      </c>
      <c r="J92" s="44">
        <v>-20.983213429256597</v>
      </c>
      <c r="K92" s="50">
        <v>2.9123328380386448</v>
      </c>
      <c r="L92" s="44">
        <v>3.5233752614203029</v>
      </c>
      <c r="M92" s="44">
        <v>0</v>
      </c>
      <c r="N92" s="44">
        <v>0.3123373243102634</v>
      </c>
      <c r="O92" s="50">
        <v>71.58</v>
      </c>
      <c r="P92" s="51">
        <v>2.2677999999999998</v>
      </c>
      <c r="Q92" s="44">
        <v>1394.8613681006327</v>
      </c>
      <c r="R92" s="44">
        <v>1.514771668755821</v>
      </c>
      <c r="S92" s="50">
        <v>6.7</v>
      </c>
      <c r="T92" s="50">
        <v>4.75</v>
      </c>
      <c r="U92" s="44">
        <v>8.5706670000000003</v>
      </c>
      <c r="V92" s="50">
        <v>3.4661013211092202</v>
      </c>
      <c r="W92" s="51" t="e">
        <v>#N/A</v>
      </c>
      <c r="X92" s="45">
        <v>2076</v>
      </c>
      <c r="Y92" s="45">
        <v>256</v>
      </c>
      <c r="Z92" s="51">
        <v>3117</v>
      </c>
      <c r="AA92" s="51">
        <v>552412</v>
      </c>
      <c r="AB92" s="51">
        <v>0.85397260273972586</v>
      </c>
      <c r="AC92" s="44">
        <v>38.695339242318141</v>
      </c>
      <c r="AD92" s="44">
        <v>8.4667589999999997</v>
      </c>
      <c r="AE92" s="45" t="e">
        <v>#N/A</v>
      </c>
      <c r="AF92" s="45" t="e">
        <v>#N/A</v>
      </c>
      <c r="AG92" s="45">
        <v>12</v>
      </c>
      <c r="AH92" s="166">
        <v>590.32490079000002</v>
      </c>
    </row>
    <row r="93" spans="1:34" x14ac:dyDescent="0.2">
      <c r="A93" s="43">
        <v>45078</v>
      </c>
      <c r="B93" s="50">
        <v>2.0270270270270174</v>
      </c>
      <c r="C93" s="44">
        <v>2.8122956180510084</v>
      </c>
      <c r="D93" s="44">
        <v>5.8</v>
      </c>
      <c r="E93" s="44">
        <v>5.2</v>
      </c>
      <c r="F93" s="44">
        <v>966</v>
      </c>
      <c r="G93" s="45">
        <v>44790</v>
      </c>
      <c r="H93" s="44">
        <v>-14.392201834862384</v>
      </c>
      <c r="I93" s="45">
        <v>13190</v>
      </c>
      <c r="J93" s="44">
        <v>-17.768079800498747</v>
      </c>
      <c r="K93" s="50">
        <v>3.8277511961722466</v>
      </c>
      <c r="L93" s="44">
        <v>2.3858576054743175</v>
      </c>
      <c r="M93" s="44">
        <v>0.27855153203342198</v>
      </c>
      <c r="N93" s="44">
        <v>1.1340744609415809</v>
      </c>
      <c r="O93" s="50">
        <v>70.25</v>
      </c>
      <c r="P93" s="51">
        <v>2.2038000000000002</v>
      </c>
      <c r="Q93" s="44">
        <v>1400.3468160680457</v>
      </c>
      <c r="R93" s="44">
        <v>1.0528392705147605</v>
      </c>
      <c r="S93" s="50">
        <v>6.95</v>
      </c>
      <c r="T93" s="50">
        <v>5</v>
      </c>
      <c r="U93" s="44">
        <v>8.4469550000000009</v>
      </c>
      <c r="V93" s="50">
        <v>3.4310309099994898</v>
      </c>
      <c r="W93" s="51" t="e">
        <v>#N/A</v>
      </c>
      <c r="X93" s="45">
        <v>1239</v>
      </c>
      <c r="Y93" s="45">
        <v>200</v>
      </c>
      <c r="Z93" s="51">
        <v>3140</v>
      </c>
      <c r="AA93" s="51">
        <v>552122</v>
      </c>
      <c r="AB93" s="51">
        <v>0.79715663874079712</v>
      </c>
      <c r="AC93" s="44">
        <v>32.766673515597383</v>
      </c>
      <c r="AD93" s="44">
        <v>7.8825880000000002</v>
      </c>
      <c r="AE93" s="45" t="e">
        <v>#N/A</v>
      </c>
      <c r="AF93" s="45" t="e">
        <v>#N/A</v>
      </c>
      <c r="AG93" s="45">
        <v>11</v>
      </c>
      <c r="AH93" s="166">
        <v>479.30543232999986</v>
      </c>
    </row>
    <row r="94" spans="1:34" x14ac:dyDescent="0.2">
      <c r="A94" s="43">
        <v>45108</v>
      </c>
      <c r="B94" s="50">
        <v>3.3783783783783772</v>
      </c>
      <c r="C94" s="44">
        <v>3.2658393207054104</v>
      </c>
      <c r="D94" s="44">
        <v>6.1</v>
      </c>
      <c r="E94" s="44">
        <v>5.4</v>
      </c>
      <c r="F94" s="44">
        <v>977.5</v>
      </c>
      <c r="G94" s="45">
        <v>45230</v>
      </c>
      <c r="H94" s="44">
        <v>-10.630310215372452</v>
      </c>
      <c r="I94" s="45">
        <v>14120</v>
      </c>
      <c r="J94" s="44">
        <v>-8.7855297157622747</v>
      </c>
      <c r="K94" s="50">
        <v>6.0476481368356705</v>
      </c>
      <c r="L94" s="44">
        <v>4.2872073248358955</v>
      </c>
      <c r="M94" s="44">
        <v>0.56338028169014009</v>
      </c>
      <c r="N94" s="44">
        <v>0.40268456375840422</v>
      </c>
      <c r="O94" s="50">
        <v>76.069999999999993</v>
      </c>
      <c r="P94" s="51">
        <v>2.1972999999999998</v>
      </c>
      <c r="Q94" s="44">
        <v>1407.7345794163741</v>
      </c>
      <c r="R94" s="44">
        <v>0.88137116446269648</v>
      </c>
      <c r="S94" s="50">
        <v>7.2</v>
      </c>
      <c r="T94" s="50">
        <v>5.25</v>
      </c>
      <c r="U94" s="44">
        <v>8.4147449999999999</v>
      </c>
      <c r="V94" s="50">
        <v>3.3951194891920076</v>
      </c>
      <c r="W94" s="51" t="e">
        <v>#N/A</v>
      </c>
      <c r="X94" s="45">
        <v>1621</v>
      </c>
      <c r="Y94" s="45">
        <v>173</v>
      </c>
      <c r="Z94" s="51">
        <v>2644</v>
      </c>
      <c r="AA94" s="51">
        <v>539730</v>
      </c>
      <c r="AB94" s="51">
        <v>0.81429011395133966</v>
      </c>
      <c r="AC94" s="44">
        <v>36.139467949985821</v>
      </c>
      <c r="AD94" s="44">
        <v>8.1974490000000007</v>
      </c>
      <c r="AE94" s="45" t="e">
        <v>#N/A</v>
      </c>
      <c r="AF94" s="45" t="e">
        <v>#N/A</v>
      </c>
      <c r="AG94" s="45">
        <v>12</v>
      </c>
      <c r="AH94" s="166">
        <v>456.03538421999997</v>
      </c>
    </row>
    <row r="95" spans="1:34" x14ac:dyDescent="0.2">
      <c r="A95" s="43">
        <v>45139</v>
      </c>
      <c r="B95" s="50">
        <v>4.8327137546468224</v>
      </c>
      <c r="C95" s="44">
        <v>3.997378768020976</v>
      </c>
      <c r="D95" s="44">
        <v>6</v>
      </c>
      <c r="E95" s="44">
        <v>5.8</v>
      </c>
      <c r="F95" s="44">
        <v>990.7</v>
      </c>
      <c r="G95" s="45">
        <v>47430</v>
      </c>
      <c r="H95" s="44">
        <v>-5.7619709914563888</v>
      </c>
      <c r="I95" s="45">
        <v>14700</v>
      </c>
      <c r="J95" s="44">
        <v>-3.0343007915567322</v>
      </c>
      <c r="K95" s="50">
        <v>4.5590881823635243</v>
      </c>
      <c r="L95" s="44">
        <v>0.83646663243501784</v>
      </c>
      <c r="M95" s="44">
        <v>1.9774011299435124</v>
      </c>
      <c r="N95" s="44">
        <v>1.5612161051766549</v>
      </c>
      <c r="O95" s="50">
        <v>81.39</v>
      </c>
      <c r="P95" s="51">
        <v>2.5137</v>
      </c>
      <c r="Q95" s="44">
        <v>1413.9730328919927</v>
      </c>
      <c r="R95" s="44">
        <v>0.60956989070348744</v>
      </c>
      <c r="S95" s="50">
        <v>7.2</v>
      </c>
      <c r="T95" s="50">
        <v>5.25</v>
      </c>
      <c r="U95" s="44">
        <v>8.4731360000000002</v>
      </c>
      <c r="V95" s="50">
        <v>3.4753646250905357</v>
      </c>
      <c r="W95" s="51" t="e">
        <v>#N/A</v>
      </c>
      <c r="X95" s="45">
        <v>1680</v>
      </c>
      <c r="Y95" s="45">
        <v>220</v>
      </c>
      <c r="Z95" s="51">
        <v>2716</v>
      </c>
      <c r="AA95" s="51">
        <v>522750</v>
      </c>
      <c r="AB95" s="51">
        <v>0.8680089485458613</v>
      </c>
      <c r="AC95" s="44">
        <v>39.333881741739937</v>
      </c>
      <c r="AD95" s="44">
        <v>8.7108489999999996</v>
      </c>
      <c r="AE95" s="45" t="e">
        <v>#N/A</v>
      </c>
      <c r="AF95" s="45" t="e">
        <v>#N/A</v>
      </c>
      <c r="AG95" s="45">
        <v>8</v>
      </c>
      <c r="AH95" s="166">
        <v>773.64027934000012</v>
      </c>
    </row>
    <row r="96" spans="1:34" x14ac:dyDescent="0.2">
      <c r="A96" s="43">
        <v>45170</v>
      </c>
      <c r="B96" s="50">
        <v>4.3990086741016121</v>
      </c>
      <c r="C96" s="44">
        <v>3.7982973149967236</v>
      </c>
      <c r="D96" s="44">
        <v>6</v>
      </c>
      <c r="E96" s="44">
        <v>5.8</v>
      </c>
      <c r="F96" s="44">
        <v>983.4</v>
      </c>
      <c r="G96" s="45">
        <v>47840</v>
      </c>
      <c r="H96" s="44">
        <v>6.274837900019925E-2</v>
      </c>
      <c r="I96" s="45">
        <v>15430</v>
      </c>
      <c r="J96" s="44">
        <v>4.397834912043308</v>
      </c>
      <c r="K96" s="50">
        <v>5.7304038004750479</v>
      </c>
      <c r="L96" s="44">
        <v>2.8786129102442048</v>
      </c>
      <c r="M96" s="44">
        <v>2.7932960893854775</v>
      </c>
      <c r="N96" s="44">
        <v>1.7471433837080719</v>
      </c>
      <c r="O96" s="50">
        <v>89.43</v>
      </c>
      <c r="P96" s="51">
        <v>2.5160999999999998</v>
      </c>
      <c r="Q96" s="44">
        <v>1420.2634486260933</v>
      </c>
      <c r="R96" s="44">
        <v>0.38394029967874221</v>
      </c>
      <c r="S96" s="50">
        <v>7.2</v>
      </c>
      <c r="T96" s="50">
        <v>5.25</v>
      </c>
      <c r="U96" s="44">
        <v>8.5323720000000005</v>
      </c>
      <c r="V96" s="50">
        <v>3.4814038883747793</v>
      </c>
      <c r="W96" s="51" t="e">
        <v>#N/A</v>
      </c>
      <c r="X96" s="45">
        <v>2734</v>
      </c>
      <c r="Y96" s="45">
        <v>234</v>
      </c>
      <c r="Z96" s="51">
        <v>2430</v>
      </c>
      <c r="AA96" s="51">
        <v>548687</v>
      </c>
      <c r="AB96" s="51">
        <v>0.76151676590410533</v>
      </c>
      <c r="AC96" s="44">
        <v>39.528530636016448</v>
      </c>
      <c r="AD96" s="44">
        <v>9.1721869999999992</v>
      </c>
      <c r="AE96" s="45" t="e">
        <v>#N/A</v>
      </c>
      <c r="AF96" s="45" t="e">
        <v>#N/A</v>
      </c>
      <c r="AG96" s="45">
        <v>10</v>
      </c>
      <c r="AH96" s="166">
        <v>529.07912408000004</v>
      </c>
    </row>
    <row r="97" spans="1:34" x14ac:dyDescent="0.2">
      <c r="A97" s="43">
        <v>45200</v>
      </c>
      <c r="B97" s="50">
        <v>2.7607361963190247</v>
      </c>
      <c r="C97" s="44">
        <v>3.1209362808842567</v>
      </c>
      <c r="D97" s="44">
        <v>5.5</v>
      </c>
      <c r="E97" s="44">
        <v>5.6</v>
      </c>
      <c r="F97" s="44">
        <v>975.6</v>
      </c>
      <c r="G97" s="45">
        <v>48430</v>
      </c>
      <c r="H97" s="44">
        <v>3.7267080745341685</v>
      </c>
      <c r="I97" s="45">
        <v>16040</v>
      </c>
      <c r="J97" s="44">
        <v>10.392291810048171</v>
      </c>
      <c r="K97" s="50">
        <v>2.8177282066333964</v>
      </c>
      <c r="L97" s="44">
        <v>2.5379146777327222</v>
      </c>
      <c r="M97" s="44">
        <v>2.1917808219177992</v>
      </c>
      <c r="N97" s="44">
        <v>1.5460550192349487</v>
      </c>
      <c r="O97" s="50">
        <v>85.64</v>
      </c>
      <c r="P97" s="51">
        <v>2.3439999999999999</v>
      </c>
      <c r="Q97" s="44">
        <v>1425.5848027060188</v>
      </c>
      <c r="R97" s="44">
        <v>0.650686841188719</v>
      </c>
      <c r="S97" s="50">
        <v>7.2</v>
      </c>
      <c r="T97" s="50">
        <v>5.25</v>
      </c>
      <c r="U97" s="44">
        <v>8.4984059999999992</v>
      </c>
      <c r="V97" s="50">
        <v>3.5457939822541054</v>
      </c>
      <c r="W97" s="51" t="e">
        <v>#N/A</v>
      </c>
      <c r="X97" s="45">
        <v>2137</v>
      </c>
      <c r="Y97" s="45">
        <v>212</v>
      </c>
      <c r="Z97" s="51">
        <v>2169</v>
      </c>
      <c r="AA97" s="51">
        <v>546085</v>
      </c>
      <c r="AB97" s="51">
        <v>0.80782122905027931</v>
      </c>
      <c r="AC97" s="44">
        <v>39.185402916554615</v>
      </c>
      <c r="AD97" s="44">
        <v>8.6753049999999998</v>
      </c>
      <c r="AE97" s="45" t="e">
        <v>#N/A</v>
      </c>
      <c r="AF97" s="45" t="e">
        <v>#N/A</v>
      </c>
      <c r="AG97" s="45">
        <v>12</v>
      </c>
      <c r="AH97" s="166">
        <v>460.69862746000001</v>
      </c>
    </row>
    <row r="98" spans="1:34" x14ac:dyDescent="0.2">
      <c r="A98" s="43">
        <v>45231</v>
      </c>
      <c r="B98" s="50">
        <v>2.9429797670140978</v>
      </c>
      <c r="C98" s="44">
        <v>3.1168831168831179</v>
      </c>
      <c r="D98" s="44">
        <v>5.4</v>
      </c>
      <c r="E98" s="44">
        <v>5.3</v>
      </c>
      <c r="F98" s="44">
        <v>965.2</v>
      </c>
      <c r="G98" s="45">
        <v>50910</v>
      </c>
      <c r="H98" s="44">
        <v>13.233985765124556</v>
      </c>
      <c r="I98" s="45">
        <v>15990</v>
      </c>
      <c r="J98" s="44">
        <v>11.974789915966388</v>
      </c>
      <c r="K98" s="50">
        <v>4.1739638061879747</v>
      </c>
      <c r="L98" s="44">
        <v>1.1659006654550552</v>
      </c>
      <c r="M98" s="44">
        <v>1.3550135501354976</v>
      </c>
      <c r="N98" s="44">
        <v>0.75675675675674903</v>
      </c>
      <c r="O98" s="50">
        <v>77.69</v>
      </c>
      <c r="P98" s="51">
        <v>2.5798000000000001</v>
      </c>
      <c r="Q98" s="44">
        <v>1430.8577519836188</v>
      </c>
      <c r="R98" s="44">
        <v>0.88260135907172188</v>
      </c>
      <c r="S98" s="50">
        <v>7.2</v>
      </c>
      <c r="T98" s="50">
        <v>5.25</v>
      </c>
      <c r="U98" s="44">
        <v>8.5380640000000003</v>
      </c>
      <c r="V98" s="50">
        <v>3.4817498062114729</v>
      </c>
      <c r="W98" s="51" t="e">
        <v>#N/A</v>
      </c>
      <c r="X98" s="45">
        <v>1808</v>
      </c>
      <c r="Y98" s="45">
        <v>237</v>
      </c>
      <c r="Z98" s="51">
        <v>1783</v>
      </c>
      <c r="AA98" s="51">
        <v>539887</v>
      </c>
      <c r="AB98" s="51">
        <v>0.80062864840592729</v>
      </c>
      <c r="AC98" s="44">
        <v>35.772855099106039</v>
      </c>
      <c r="AD98" s="44">
        <v>8.7202450000000002</v>
      </c>
      <c r="AE98" s="45" t="e">
        <v>#N/A</v>
      </c>
      <c r="AF98" s="45" t="e">
        <v>#N/A</v>
      </c>
      <c r="AG98" s="45">
        <v>16</v>
      </c>
      <c r="AH98" s="166">
        <v>516.70457297999997</v>
      </c>
    </row>
    <row r="99" spans="1:34" x14ac:dyDescent="0.2">
      <c r="A99" s="43">
        <v>45261</v>
      </c>
      <c r="B99" s="50">
        <v>3.8817005545286332</v>
      </c>
      <c r="C99" s="44">
        <v>3.3964728935336419</v>
      </c>
      <c r="D99" s="44">
        <v>5.2</v>
      </c>
      <c r="E99" s="44">
        <v>5.3</v>
      </c>
      <c r="F99" s="44">
        <v>965</v>
      </c>
      <c r="G99" s="45">
        <v>52210</v>
      </c>
      <c r="H99" s="44">
        <v>18.686065014776077</v>
      </c>
      <c r="I99" s="45">
        <v>16390</v>
      </c>
      <c r="J99" s="44">
        <v>16.07648725212465</v>
      </c>
      <c r="K99" s="50">
        <v>4.6654929577464976</v>
      </c>
      <c r="L99" s="44">
        <v>1.2807515824019955</v>
      </c>
      <c r="M99" s="44">
        <v>-0.53908355795149188</v>
      </c>
      <c r="N99" s="44">
        <v>-0.66819945394452906</v>
      </c>
      <c r="O99" s="50">
        <v>71.900000000000006</v>
      </c>
      <c r="P99" s="51">
        <v>2.3090000000000002</v>
      </c>
      <c r="Q99" s="44">
        <v>1436.8707066790346</v>
      </c>
      <c r="R99" s="44">
        <v>1.0345752177709278</v>
      </c>
      <c r="S99" s="50">
        <v>7.2</v>
      </c>
      <c r="T99" s="50">
        <v>5.25</v>
      </c>
      <c r="U99" s="44">
        <v>8.5948550000000008</v>
      </c>
      <c r="V99" s="50">
        <v>3.4517585728296898</v>
      </c>
      <c r="W99" s="51" t="e">
        <v>#N/A</v>
      </c>
      <c r="X99" s="45">
        <v>1493</v>
      </c>
      <c r="Y99" s="45">
        <v>174</v>
      </c>
      <c r="Z99" s="51">
        <v>1365</v>
      </c>
      <c r="AA99" s="51">
        <v>540346</v>
      </c>
      <c r="AB99" s="51">
        <v>1.09375</v>
      </c>
      <c r="AC99" s="44">
        <v>32.501192843376245</v>
      </c>
      <c r="AD99" s="44">
        <v>8.7132919999999991</v>
      </c>
      <c r="AE99" s="45" t="e">
        <v>#N/A</v>
      </c>
      <c r="AF99" s="45" t="e">
        <v>#N/A</v>
      </c>
      <c r="AG99" s="45">
        <v>12</v>
      </c>
      <c r="AH99" s="166">
        <v>442.58176465999998</v>
      </c>
    </row>
    <row r="100" spans="1:34" x14ac:dyDescent="0.2">
      <c r="A100" s="43">
        <v>45292</v>
      </c>
      <c r="B100" s="50">
        <v>4.1358024691357853</v>
      </c>
      <c r="C100" s="44">
        <v>2.8589993502274202</v>
      </c>
      <c r="D100" s="44">
        <v>5.7</v>
      </c>
      <c r="E100" s="44">
        <v>5.6</v>
      </c>
      <c r="F100" s="44">
        <v>968.5</v>
      </c>
      <c r="G100" s="45">
        <v>54010</v>
      </c>
      <c r="H100" s="44">
        <v>27.743614001892158</v>
      </c>
      <c r="I100" s="45">
        <v>17190</v>
      </c>
      <c r="J100" s="44">
        <v>31.321619556913681</v>
      </c>
      <c r="K100" s="50">
        <v>4.1128084606345539</v>
      </c>
      <c r="L100" s="44">
        <v>2.0140637153370555</v>
      </c>
      <c r="M100" s="44">
        <v>0.27173913043478937</v>
      </c>
      <c r="N100" s="44">
        <v>0.17459624618070269</v>
      </c>
      <c r="O100" s="50">
        <v>74.150000000000006</v>
      </c>
      <c r="P100" s="51">
        <v>2.9460000000000002</v>
      </c>
      <c r="Q100" s="44">
        <v>1442.4711905109375</v>
      </c>
      <c r="R100" s="44">
        <v>0.93047071996212871</v>
      </c>
      <c r="S100" s="50">
        <v>7.2</v>
      </c>
      <c r="T100" s="50">
        <v>5.25</v>
      </c>
      <c r="U100" s="44">
        <v>8.5456249999999994</v>
      </c>
      <c r="V100" s="50">
        <v>3.4755977890008931</v>
      </c>
      <c r="W100" s="51" t="e">
        <v>#N/A</v>
      </c>
      <c r="X100" s="45">
        <v>1951</v>
      </c>
      <c r="Y100" s="45">
        <v>192</v>
      </c>
      <c r="Z100" s="51">
        <v>1649</v>
      </c>
      <c r="AA100" s="51">
        <v>569389</v>
      </c>
      <c r="AB100" s="51">
        <v>0.77164248947122127</v>
      </c>
      <c r="AC100" s="44">
        <v>33.60679924903549</v>
      </c>
      <c r="AD100" s="44">
        <v>8.3506859999999996</v>
      </c>
      <c r="AE100" s="45" t="e">
        <v>#N/A</v>
      </c>
      <c r="AF100" s="45" t="e">
        <v>#N/A</v>
      </c>
      <c r="AG100" s="45">
        <v>17</v>
      </c>
      <c r="AH100" s="166">
        <v>446.00968360999997</v>
      </c>
    </row>
    <row r="101" spans="1:34" x14ac:dyDescent="0.2">
      <c r="A101" s="43">
        <v>45323</v>
      </c>
      <c r="B101" s="50">
        <v>5.139318885448918</v>
      </c>
      <c r="C101" s="44">
        <v>2.7831715210355989</v>
      </c>
      <c r="D101" s="44">
        <v>6.3</v>
      </c>
      <c r="E101" s="44">
        <v>5.8</v>
      </c>
      <c r="F101" s="44">
        <v>963.6</v>
      </c>
      <c r="G101" s="45">
        <v>53840</v>
      </c>
      <c r="H101" s="44">
        <v>31.285052426237513</v>
      </c>
      <c r="I101" s="45">
        <v>16870</v>
      </c>
      <c r="J101" s="44">
        <v>31.080031080031077</v>
      </c>
      <c r="K101" s="50">
        <v>3.6673404562517886</v>
      </c>
      <c r="L101" s="44">
        <v>1.3658165341668749</v>
      </c>
      <c r="M101" s="44">
        <v>1.3698630136986356</v>
      </c>
      <c r="N101" s="44">
        <v>1.3913427561837333</v>
      </c>
      <c r="O101" s="50">
        <v>77.25</v>
      </c>
      <c r="P101" s="51">
        <v>2.0139999999999998</v>
      </c>
      <c r="Q101" s="44">
        <v>1448.7478926643419</v>
      </c>
      <c r="R101" s="44">
        <v>0.79719960069593032</v>
      </c>
      <c r="S101" s="50">
        <v>7.2</v>
      </c>
      <c r="T101" s="50">
        <v>5.25</v>
      </c>
      <c r="U101" s="44" t="e">
        <v>#N/A</v>
      </c>
      <c r="V101" s="50" t="e">
        <v>#N/A</v>
      </c>
      <c r="W101" s="51" t="e">
        <v>#N/A</v>
      </c>
      <c r="X101" s="45">
        <v>1674</v>
      </c>
      <c r="Y101" s="45">
        <v>203</v>
      </c>
      <c r="Z101" s="51">
        <v>2135</v>
      </c>
      <c r="AA101" s="51">
        <v>583252</v>
      </c>
      <c r="AB101" s="51">
        <v>0.78753227591294728</v>
      </c>
      <c r="AC101" s="44">
        <v>36.236007843988503</v>
      </c>
      <c r="AD101" s="44">
        <v>8.8079219999999996</v>
      </c>
      <c r="AE101" s="45" t="e">
        <v>#N/A</v>
      </c>
      <c r="AF101" s="45" t="e">
        <v>#N/A</v>
      </c>
      <c r="AG101" s="45">
        <v>21</v>
      </c>
      <c r="AH101" s="166">
        <v>659.1712676300001</v>
      </c>
    </row>
    <row r="102" spans="1:34" x14ac:dyDescent="0.2">
      <c r="A102" s="43">
        <v>45352</v>
      </c>
      <c r="B102" s="50">
        <v>4.2305334150827711</v>
      </c>
      <c r="C102" s="44">
        <v>2.8976175144880933</v>
      </c>
      <c r="D102" s="44">
        <v>7</v>
      </c>
      <c r="E102" s="44">
        <v>6.2</v>
      </c>
      <c r="F102" s="44">
        <v>971.2</v>
      </c>
      <c r="G102" s="45" t="e">
        <v>#N/A</v>
      </c>
      <c r="H102" s="44" t="e">
        <v>#N/A</v>
      </c>
      <c r="I102" s="45" t="e">
        <v>#N/A</v>
      </c>
      <c r="J102" s="44" t="e">
        <v>#N/A</v>
      </c>
      <c r="K102" s="50">
        <v>4.5836959675079836</v>
      </c>
      <c r="L102" s="44" t="e">
        <v>#N/A</v>
      </c>
      <c r="M102" s="44">
        <v>3.8674033149171283</v>
      </c>
      <c r="N102" s="44">
        <v>3.8567698619917934</v>
      </c>
      <c r="O102" s="50">
        <v>81.28</v>
      </c>
      <c r="P102" s="51">
        <v>1.7601</v>
      </c>
      <c r="Q102" s="44">
        <v>1454.921420321986</v>
      </c>
      <c r="R102" s="44" t="e">
        <v>#N/A</v>
      </c>
      <c r="S102" s="50">
        <v>7.2</v>
      </c>
      <c r="T102" s="50">
        <v>5.25</v>
      </c>
      <c r="U102" s="44" t="e">
        <v>#N/A</v>
      </c>
      <c r="V102" s="50" t="e">
        <v>#N/A</v>
      </c>
      <c r="W102" s="51" t="e">
        <v>#N/A</v>
      </c>
      <c r="X102" s="45">
        <v>1760</v>
      </c>
      <c r="Y102" s="45">
        <v>224</v>
      </c>
      <c r="Z102" s="51">
        <v>2664</v>
      </c>
      <c r="AA102" s="51">
        <v>596193</v>
      </c>
      <c r="AB102" s="51">
        <v>0.83984867591424972</v>
      </c>
      <c r="AC102" s="44">
        <v>33.148097518791026</v>
      </c>
      <c r="AD102" s="44">
        <v>8.3448189999999993</v>
      </c>
      <c r="AE102" s="45" t="e">
        <v>#N/A</v>
      </c>
      <c r="AF102" s="45" t="e">
        <v>#N/A</v>
      </c>
      <c r="AG102" s="45">
        <v>15</v>
      </c>
      <c r="AH102" s="166">
        <v>806.86283821999996</v>
      </c>
    </row>
    <row r="103" spans="1:34" x14ac:dyDescent="0.2">
      <c r="A103" s="43">
        <v>45383</v>
      </c>
      <c r="B103" s="50">
        <v>3.5628019323671545</v>
      </c>
      <c r="C103" s="44">
        <v>2.6854219948849067</v>
      </c>
      <c r="D103" s="44">
        <v>7.9</v>
      </c>
      <c r="E103" s="44">
        <v>6.2</v>
      </c>
      <c r="F103" s="44">
        <v>977.3</v>
      </c>
      <c r="G103" s="45" t="e">
        <v>#N/A</v>
      </c>
      <c r="H103" s="44" t="e">
        <v>#N/A</v>
      </c>
      <c r="I103" s="45" t="e">
        <v>#N/A</v>
      </c>
      <c r="J103" s="44" t="e">
        <v>#N/A</v>
      </c>
      <c r="K103" s="50">
        <v>4.4844330191373905</v>
      </c>
      <c r="L103" s="44" t="e">
        <v>#N/A</v>
      </c>
      <c r="M103" s="44">
        <v>4.9586776859504189</v>
      </c>
      <c r="N103" s="44">
        <v>5.1348547717842363</v>
      </c>
      <c r="O103" s="50">
        <v>85.35</v>
      </c>
      <c r="P103" s="51">
        <v>1.5331999999999999</v>
      </c>
      <c r="Q103" s="44">
        <v>1459.5856512846919</v>
      </c>
      <c r="R103" s="44" t="e">
        <v>#N/A</v>
      </c>
      <c r="S103" s="50">
        <v>7.2</v>
      </c>
      <c r="T103" s="50">
        <v>5.25</v>
      </c>
      <c r="U103" s="44" t="e">
        <v>#N/A</v>
      </c>
      <c r="V103" s="50" t="e">
        <v>#N/A</v>
      </c>
      <c r="W103" s="51" t="e">
        <v>#N/A</v>
      </c>
      <c r="X103" s="45">
        <v>1831</v>
      </c>
      <c r="Y103" s="45" t="e">
        <v>#N/A</v>
      </c>
      <c r="Z103" s="51">
        <v>2881</v>
      </c>
      <c r="AA103" s="51">
        <v>608415</v>
      </c>
      <c r="AB103" s="51">
        <v>0.82526496705814945</v>
      </c>
      <c r="AC103" s="44" t="e">
        <v>#N/A</v>
      </c>
      <c r="AD103" s="44" t="e">
        <v>#N/A</v>
      </c>
      <c r="AE103" s="45" t="e">
        <v>#N/A</v>
      </c>
      <c r="AF103" s="45" t="e">
        <v>#N/A</v>
      </c>
      <c r="AG103" s="45" t="e">
        <v>#N/A</v>
      </c>
      <c r="AH103" s="166">
        <v>1155.27384807</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Uy, Mark angelo</cp:lastModifiedBy>
  <dcterms:created xsi:type="dcterms:W3CDTF">2018-05-03T16:31:57Z</dcterms:created>
  <dcterms:modified xsi:type="dcterms:W3CDTF">2024-05-21T22:03:51Z</dcterms:modified>
</cp:coreProperties>
</file>